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065"/>
  </bookViews>
  <sheets>
    <sheet name="一志愿拟录取名单" sheetId="1" r:id="rId1"/>
  </sheets>
  <calcPr calcId="124519"/>
</workbook>
</file>

<file path=xl/calcChain.xml><?xml version="1.0" encoding="utf-8"?>
<calcChain xmlns="http://schemas.openxmlformats.org/spreadsheetml/2006/main">
  <c r="N17" i="1"/>
  <c r="O17" s="1"/>
  <c r="P17" s="1"/>
  <c r="J17"/>
  <c r="K17" s="1"/>
  <c r="N18"/>
  <c r="O18" s="1"/>
  <c r="P18" s="1"/>
  <c r="J18"/>
  <c r="K18" s="1"/>
  <c r="N16"/>
  <c r="O16" s="1"/>
  <c r="P16" s="1"/>
  <c r="J16"/>
  <c r="K16" s="1"/>
  <c r="N19"/>
  <c r="O19" s="1"/>
  <c r="P19" s="1"/>
  <c r="J19"/>
  <c r="K19" s="1"/>
  <c r="N12"/>
  <c r="O12" s="1"/>
  <c r="P12" s="1"/>
  <c r="J12"/>
  <c r="K12" s="1"/>
  <c r="N11"/>
  <c r="O11" s="1"/>
  <c r="P11" s="1"/>
  <c r="J11"/>
  <c r="K11" s="1"/>
  <c r="N15"/>
  <c r="O15" s="1"/>
  <c r="P15" s="1"/>
  <c r="J15"/>
  <c r="K15" s="1"/>
  <c r="N14"/>
  <c r="O14" s="1"/>
  <c r="P14" s="1"/>
  <c r="J14"/>
  <c r="K14" s="1"/>
  <c r="N13"/>
  <c r="O13" s="1"/>
  <c r="P13" s="1"/>
  <c r="J13"/>
  <c r="K13" s="1"/>
  <c r="N9"/>
  <c r="O9" s="1"/>
  <c r="P9" s="1"/>
  <c r="J9"/>
  <c r="K9" s="1"/>
  <c r="N8"/>
  <c r="O8" s="1"/>
  <c r="P8" s="1"/>
  <c r="J8"/>
  <c r="K8" s="1"/>
  <c r="N10"/>
  <c r="O10" s="1"/>
  <c r="P10" s="1"/>
  <c r="J10"/>
  <c r="K10" s="1"/>
  <c r="Q14" l="1"/>
  <c r="Q19"/>
  <c r="Q10"/>
  <c r="Q9"/>
  <c r="Q11"/>
  <c r="Q18"/>
  <c r="Q8"/>
  <c r="Q13"/>
  <c r="Q15"/>
  <c r="Q12"/>
  <c r="Q16"/>
  <c r="Q17"/>
</calcChain>
</file>

<file path=xl/sharedStrings.xml><?xml version="1.0" encoding="utf-8"?>
<sst xmlns="http://schemas.openxmlformats.org/spreadsheetml/2006/main" count="54" uniqueCount="49">
  <si>
    <t>黑龙江省社会科学院2021年硕士研究生招生考试一志愿考生拟录取名单</t>
  </si>
  <si>
    <t>序号</t>
  </si>
  <si>
    <t>考生编号</t>
  </si>
  <si>
    <t>姓名</t>
  </si>
  <si>
    <t>录取专业</t>
  </si>
  <si>
    <t>外语</t>
  </si>
  <si>
    <t>政治</t>
  </si>
  <si>
    <r>
      <rPr>
        <sz val="16"/>
        <rFont val="宋体"/>
        <charset val="134"/>
      </rPr>
      <t>业务课</t>
    </r>
    <r>
      <rPr>
        <sz val="16"/>
        <rFont val="宋体"/>
        <charset val="134"/>
      </rPr>
      <t>1</t>
    </r>
  </si>
  <si>
    <r>
      <rPr>
        <sz val="16"/>
        <rFont val="宋体"/>
        <charset val="134"/>
      </rPr>
      <t>业务课</t>
    </r>
    <r>
      <rPr>
        <sz val="16"/>
        <rFont val="宋体"/>
        <charset val="134"/>
      </rPr>
      <t>2</t>
    </r>
  </si>
  <si>
    <t>初试总分</t>
  </si>
  <si>
    <t>初试平均分</t>
  </si>
  <si>
    <t>初试权重0.6</t>
  </si>
  <si>
    <t>复试外语分数</t>
  </si>
  <si>
    <t>复试专业课分数</t>
  </si>
  <si>
    <t>复试总分</t>
  </si>
  <si>
    <t>复试平均分</t>
  </si>
  <si>
    <t>复试权重0.4</t>
  </si>
  <si>
    <t>复试总成绩</t>
  </si>
  <si>
    <t>878021030202009</t>
  </si>
  <si>
    <t>行政学</t>
  </si>
  <si>
    <t>878021030203007</t>
  </si>
  <si>
    <t>罗美雅</t>
  </si>
  <si>
    <t>科学社会主义与国际共产主义运动</t>
  </si>
  <si>
    <t>878021030203006</t>
  </si>
  <si>
    <t>徐世超</t>
  </si>
  <si>
    <t>878021030500020</t>
  </si>
  <si>
    <t>杨佳钰</t>
  </si>
  <si>
    <t>马克思主义理论</t>
  </si>
  <si>
    <t>878021030500041</t>
  </si>
  <si>
    <t>曾庆莹</t>
  </si>
  <si>
    <t>878021030500022</t>
  </si>
  <si>
    <t>代雅宁</t>
  </si>
  <si>
    <t>878021030301011</t>
  </si>
  <si>
    <t>权钰博</t>
  </si>
  <si>
    <t>社会学</t>
  </si>
  <si>
    <t>878021030304014</t>
  </si>
  <si>
    <t xml:space="preserve">李佳璐 </t>
  </si>
  <si>
    <t>民俗学</t>
  </si>
  <si>
    <t>878021060300058</t>
  </si>
  <si>
    <t>姚韩钰</t>
  </si>
  <si>
    <t>世界史</t>
  </si>
  <si>
    <t>878021060200048</t>
  </si>
  <si>
    <t>李祎昕</t>
  </si>
  <si>
    <t>中国史</t>
  </si>
  <si>
    <t>878021060200045</t>
  </si>
  <si>
    <t>刘威栋</t>
  </si>
  <si>
    <t>878021060200053</t>
  </si>
  <si>
    <t>宋 洋</t>
    <phoneticPr fontId="6" type="noConversion"/>
  </si>
  <si>
    <t>王 宁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</si>
</sst>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sz val="36"/>
      <name val="宋体"/>
      <charset val="134"/>
    </font>
    <font>
      <sz val="20"/>
      <name val="宋体"/>
      <charset val="134"/>
      <scheme val="major"/>
    </font>
    <font>
      <sz val="16"/>
      <name val="宋体"/>
      <charset val="134"/>
    </font>
    <font>
      <sz val="20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177" fontId="1" fillId="0" borderId="0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177" fontId="1" fillId="0" borderId="0" xfId="0" applyNumberFormat="1" applyFont="1" applyFill="1" applyAlignment="1"/>
    <xf numFmtId="0" fontId="2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9"/>
  <sheetViews>
    <sheetView tabSelected="1" zoomScale="50" zoomScaleNormal="50" workbookViewId="0">
      <selection activeCell="S20" sqref="S20"/>
    </sheetView>
  </sheetViews>
  <sheetFormatPr defaultColWidth="9" defaultRowHeight="13.5"/>
  <cols>
    <col min="1" max="1" width="7.75" customWidth="1"/>
    <col min="2" max="2" width="29.25" customWidth="1"/>
    <col min="3" max="3" width="14.125" customWidth="1"/>
    <col min="4" max="4" width="31.5" customWidth="1"/>
    <col min="5" max="6" width="8.625" customWidth="1"/>
    <col min="7" max="8" width="13.375" customWidth="1"/>
    <col min="9" max="9" width="16" customWidth="1"/>
    <col min="10" max="10" width="19.75" hidden="1" customWidth="1"/>
    <col min="11" max="11" width="21.875" customWidth="1"/>
    <col min="12" max="12" width="22.5" customWidth="1"/>
    <col min="13" max="13" width="26" customWidth="1"/>
    <col min="14" max="14" width="16" customWidth="1"/>
    <col min="15" max="15" width="18.5" hidden="1" customWidth="1"/>
    <col min="16" max="16" width="21.25" customWidth="1"/>
    <col min="17" max="17" width="19.75" customWidth="1"/>
    <col min="18" max="18" width="8.625" customWidth="1"/>
    <col min="19" max="19" width="20.75" customWidth="1"/>
    <col min="20" max="20" width="24" customWidth="1"/>
    <col min="21" max="21" width="14" customWidth="1"/>
    <col min="22" max="22" width="17.375" customWidth="1"/>
    <col min="23" max="23" width="19" customWidth="1"/>
    <col min="24" max="24" width="17.375" customWidth="1"/>
    <col min="25" max="25" width="7.625" customWidth="1"/>
  </cols>
  <sheetData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61.5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4"/>
      <c r="S5" s="14"/>
      <c r="T5" s="14"/>
      <c r="U5" s="14"/>
      <c r="V5" s="14"/>
      <c r="W5" s="14"/>
      <c r="X5" s="14"/>
      <c r="Y5" s="14"/>
    </row>
    <row r="6" spans="1:25" ht="57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5"/>
      <c r="T6" s="15"/>
      <c r="U6" s="15"/>
      <c r="V6" s="15"/>
      <c r="W6" s="15"/>
      <c r="X6" s="15"/>
      <c r="Y6" s="15"/>
    </row>
    <row r="7" spans="1:25" ht="4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4" t="s">
        <v>7</v>
      </c>
      <c r="H7" s="4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</row>
    <row r="8" spans="1:25" ht="45" customHeight="1">
      <c r="A8" s="6">
        <v>1</v>
      </c>
      <c r="B8" s="6" t="s">
        <v>20</v>
      </c>
      <c r="C8" s="7" t="s">
        <v>21</v>
      </c>
      <c r="D8" s="8" t="s">
        <v>22</v>
      </c>
      <c r="E8" s="6">
        <v>64</v>
      </c>
      <c r="F8" s="6">
        <v>71</v>
      </c>
      <c r="G8" s="6">
        <v>109</v>
      </c>
      <c r="H8" s="6">
        <v>117</v>
      </c>
      <c r="I8" s="6">
        <v>361</v>
      </c>
      <c r="J8" s="12">
        <f t="shared" ref="J8:J18" si="0">I8/5</f>
        <v>72.2</v>
      </c>
      <c r="K8" s="12">
        <f t="shared" ref="K8:K18" si="1">J8*0.6</f>
        <v>43.32</v>
      </c>
      <c r="L8" s="13">
        <v>88</v>
      </c>
      <c r="M8" s="13">
        <v>85</v>
      </c>
      <c r="N8" s="13">
        <f t="shared" ref="N8:N18" si="2">L8+M8</f>
        <v>173</v>
      </c>
      <c r="O8" s="13">
        <f t="shared" ref="O8:O18" si="3">N8/2</f>
        <v>86.5</v>
      </c>
      <c r="P8" s="12">
        <f t="shared" ref="P8:P18" si="4">O8*0.4</f>
        <v>34.6</v>
      </c>
      <c r="Q8" s="12">
        <f t="shared" ref="Q8:Q18" si="5">K8+P8</f>
        <v>77.92</v>
      </c>
    </row>
    <row r="9" spans="1:25" ht="45" customHeight="1">
      <c r="A9" s="6">
        <v>2</v>
      </c>
      <c r="B9" s="6" t="s">
        <v>23</v>
      </c>
      <c r="C9" s="7" t="s">
        <v>24</v>
      </c>
      <c r="D9" s="8" t="s">
        <v>22</v>
      </c>
      <c r="E9" s="6">
        <v>46</v>
      </c>
      <c r="F9" s="6">
        <v>71</v>
      </c>
      <c r="G9" s="6">
        <v>101</v>
      </c>
      <c r="H9" s="6">
        <v>121</v>
      </c>
      <c r="I9" s="6">
        <v>339</v>
      </c>
      <c r="J9" s="12">
        <f t="shared" si="0"/>
        <v>67.8</v>
      </c>
      <c r="K9" s="12">
        <f t="shared" si="1"/>
        <v>40.68</v>
      </c>
      <c r="L9" s="13">
        <v>85</v>
      </c>
      <c r="M9" s="13">
        <v>88</v>
      </c>
      <c r="N9" s="13">
        <f t="shared" si="2"/>
        <v>173</v>
      </c>
      <c r="O9" s="13">
        <f t="shared" si="3"/>
        <v>86.5</v>
      </c>
      <c r="P9" s="12">
        <f t="shared" si="4"/>
        <v>34.6</v>
      </c>
      <c r="Q9" s="12">
        <f t="shared" si="5"/>
        <v>75.28</v>
      </c>
    </row>
    <row r="10" spans="1:25" ht="45" customHeight="1">
      <c r="A10" s="5">
        <v>3</v>
      </c>
      <c r="B10" s="5" t="s">
        <v>18</v>
      </c>
      <c r="C10" s="16" t="s">
        <v>48</v>
      </c>
      <c r="D10" s="5" t="s">
        <v>19</v>
      </c>
      <c r="E10" s="5">
        <v>53</v>
      </c>
      <c r="F10" s="5">
        <v>66</v>
      </c>
      <c r="G10" s="5">
        <v>127</v>
      </c>
      <c r="H10" s="5">
        <v>121</v>
      </c>
      <c r="I10" s="5">
        <v>367</v>
      </c>
      <c r="J10" s="10">
        <f>I10/5</f>
        <v>73.400000000000006</v>
      </c>
      <c r="K10" s="10">
        <f>J10*0.6</f>
        <v>44.04</v>
      </c>
      <c r="L10" s="11">
        <v>88</v>
      </c>
      <c r="M10" s="11">
        <v>89</v>
      </c>
      <c r="N10" s="11">
        <f>L10+M10</f>
        <v>177</v>
      </c>
      <c r="O10" s="11">
        <f>N10/2</f>
        <v>88.5</v>
      </c>
      <c r="P10" s="10">
        <f>O10*0.4</f>
        <v>35.4</v>
      </c>
      <c r="Q10" s="10">
        <f>K10+P10</f>
        <v>79.44</v>
      </c>
    </row>
    <row r="11" spans="1:25" ht="45" customHeight="1">
      <c r="A11" s="6">
        <v>4</v>
      </c>
      <c r="B11" s="6" t="s">
        <v>32</v>
      </c>
      <c r="C11" s="7" t="s">
        <v>33</v>
      </c>
      <c r="D11" s="6" t="s">
        <v>34</v>
      </c>
      <c r="E11" s="6">
        <v>55</v>
      </c>
      <c r="F11" s="6">
        <v>67</v>
      </c>
      <c r="G11" s="6">
        <v>140</v>
      </c>
      <c r="H11" s="6">
        <v>138</v>
      </c>
      <c r="I11" s="6">
        <v>400</v>
      </c>
      <c r="J11" s="12">
        <f>I11/5</f>
        <v>80</v>
      </c>
      <c r="K11" s="12">
        <f>J11*0.6</f>
        <v>48</v>
      </c>
      <c r="L11" s="13">
        <v>92</v>
      </c>
      <c r="M11" s="13">
        <v>70</v>
      </c>
      <c r="N11" s="13">
        <f>L11+M11</f>
        <v>162</v>
      </c>
      <c r="O11" s="13">
        <f>N11/2</f>
        <v>81</v>
      </c>
      <c r="P11" s="12">
        <f>O11*0.4</f>
        <v>32.4</v>
      </c>
      <c r="Q11" s="12">
        <f>K11+P11</f>
        <v>80.400000000000006</v>
      </c>
    </row>
    <row r="12" spans="1:25" ht="45" customHeight="1">
      <c r="A12" s="6">
        <v>5</v>
      </c>
      <c r="B12" s="6" t="s">
        <v>35</v>
      </c>
      <c r="C12" s="9" t="s">
        <v>36</v>
      </c>
      <c r="D12" s="6" t="s">
        <v>37</v>
      </c>
      <c r="E12" s="6">
        <v>47</v>
      </c>
      <c r="F12" s="6">
        <v>64</v>
      </c>
      <c r="G12" s="6">
        <v>124</v>
      </c>
      <c r="H12" s="6">
        <v>128</v>
      </c>
      <c r="I12" s="6">
        <v>363</v>
      </c>
      <c r="J12" s="12">
        <f>I12/5</f>
        <v>72.599999999999994</v>
      </c>
      <c r="K12" s="12">
        <f>J12*0.6</f>
        <v>43.559999999999995</v>
      </c>
      <c r="L12" s="13">
        <v>75</v>
      </c>
      <c r="M12" s="13">
        <v>93</v>
      </c>
      <c r="N12" s="13">
        <f>L12+M12</f>
        <v>168</v>
      </c>
      <c r="O12" s="13">
        <f>N12/2</f>
        <v>84</v>
      </c>
      <c r="P12" s="12">
        <f>O12*0.4</f>
        <v>33.6</v>
      </c>
      <c r="Q12" s="12">
        <f>K12+P12</f>
        <v>77.16</v>
      </c>
    </row>
    <row r="13" spans="1:25" ht="45" customHeight="1">
      <c r="A13" s="5">
        <v>6</v>
      </c>
      <c r="B13" s="6" t="s">
        <v>25</v>
      </c>
      <c r="C13" s="7" t="s">
        <v>26</v>
      </c>
      <c r="D13" s="6" t="s">
        <v>27</v>
      </c>
      <c r="E13" s="6">
        <v>53</v>
      </c>
      <c r="F13" s="6">
        <v>74</v>
      </c>
      <c r="G13" s="6">
        <v>138</v>
      </c>
      <c r="H13" s="6">
        <v>136</v>
      </c>
      <c r="I13" s="6">
        <v>401</v>
      </c>
      <c r="J13" s="12">
        <f t="shared" si="0"/>
        <v>80.2</v>
      </c>
      <c r="K13" s="12">
        <f t="shared" si="1"/>
        <v>48.12</v>
      </c>
      <c r="L13" s="13">
        <v>88</v>
      </c>
      <c r="M13" s="13">
        <v>88.8</v>
      </c>
      <c r="N13" s="13">
        <f t="shared" si="2"/>
        <v>176.8</v>
      </c>
      <c r="O13" s="13">
        <f t="shared" si="3"/>
        <v>88.4</v>
      </c>
      <c r="P13" s="12">
        <f t="shared" si="4"/>
        <v>35.360000000000007</v>
      </c>
      <c r="Q13" s="12">
        <f t="shared" si="5"/>
        <v>83.48</v>
      </c>
    </row>
    <row r="14" spans="1:25" ht="45" customHeight="1">
      <c r="A14" s="6">
        <v>7</v>
      </c>
      <c r="B14" s="6" t="s">
        <v>28</v>
      </c>
      <c r="C14" s="7" t="s">
        <v>29</v>
      </c>
      <c r="D14" s="6" t="s">
        <v>27</v>
      </c>
      <c r="E14" s="6">
        <v>50</v>
      </c>
      <c r="F14" s="6">
        <v>82</v>
      </c>
      <c r="G14" s="6">
        <v>128</v>
      </c>
      <c r="H14" s="6">
        <v>134</v>
      </c>
      <c r="I14" s="6">
        <v>394</v>
      </c>
      <c r="J14" s="12">
        <f t="shared" si="0"/>
        <v>78.8</v>
      </c>
      <c r="K14" s="12">
        <f t="shared" si="1"/>
        <v>47.279999999999994</v>
      </c>
      <c r="L14" s="13">
        <v>82</v>
      </c>
      <c r="M14" s="13">
        <v>88.8</v>
      </c>
      <c r="N14" s="13">
        <f t="shared" si="2"/>
        <v>170.8</v>
      </c>
      <c r="O14" s="13">
        <f t="shared" si="3"/>
        <v>85.4</v>
      </c>
      <c r="P14" s="12">
        <f t="shared" si="4"/>
        <v>34.160000000000004</v>
      </c>
      <c r="Q14" s="12">
        <f t="shared" si="5"/>
        <v>81.44</v>
      </c>
    </row>
    <row r="15" spans="1:25" ht="45" customHeight="1">
      <c r="A15" s="6">
        <v>8</v>
      </c>
      <c r="B15" s="6" t="s">
        <v>30</v>
      </c>
      <c r="C15" s="7" t="s">
        <v>31</v>
      </c>
      <c r="D15" s="6" t="s">
        <v>27</v>
      </c>
      <c r="E15" s="6">
        <v>48</v>
      </c>
      <c r="F15" s="6">
        <v>59</v>
      </c>
      <c r="G15" s="6">
        <v>130</v>
      </c>
      <c r="H15" s="6">
        <v>120</v>
      </c>
      <c r="I15" s="6">
        <v>357</v>
      </c>
      <c r="J15" s="12">
        <f t="shared" si="0"/>
        <v>71.400000000000006</v>
      </c>
      <c r="K15" s="12">
        <f t="shared" si="1"/>
        <v>42.84</v>
      </c>
      <c r="L15" s="13">
        <v>80</v>
      </c>
      <c r="M15" s="13">
        <v>85.8</v>
      </c>
      <c r="N15" s="13">
        <f t="shared" si="2"/>
        <v>165.8</v>
      </c>
      <c r="O15" s="13">
        <f t="shared" si="3"/>
        <v>82.9</v>
      </c>
      <c r="P15" s="12">
        <f t="shared" si="4"/>
        <v>33.160000000000004</v>
      </c>
      <c r="Q15" s="12">
        <f t="shared" si="5"/>
        <v>76</v>
      </c>
    </row>
    <row r="16" spans="1:25" ht="45" customHeight="1">
      <c r="A16" s="5">
        <v>9</v>
      </c>
      <c r="B16" s="6" t="s">
        <v>41</v>
      </c>
      <c r="C16" s="7" t="s">
        <v>42</v>
      </c>
      <c r="D16" s="6" t="s">
        <v>43</v>
      </c>
      <c r="E16" s="6">
        <v>68</v>
      </c>
      <c r="F16" s="6">
        <v>78</v>
      </c>
      <c r="G16" s="6">
        <v>199</v>
      </c>
      <c r="H16" s="6">
        <v>0</v>
      </c>
      <c r="I16" s="6">
        <v>345</v>
      </c>
      <c r="J16" s="12">
        <f t="shared" si="0"/>
        <v>69</v>
      </c>
      <c r="K16" s="12">
        <f t="shared" si="1"/>
        <v>41.4</v>
      </c>
      <c r="L16" s="13">
        <v>80</v>
      </c>
      <c r="M16" s="13">
        <v>81</v>
      </c>
      <c r="N16" s="13">
        <f t="shared" si="2"/>
        <v>161</v>
      </c>
      <c r="O16" s="13">
        <f t="shared" si="3"/>
        <v>80.5</v>
      </c>
      <c r="P16" s="12">
        <f t="shared" si="4"/>
        <v>32.200000000000003</v>
      </c>
      <c r="Q16" s="12">
        <f t="shared" si="5"/>
        <v>73.599999999999994</v>
      </c>
    </row>
    <row r="17" spans="1:17" ht="45" customHeight="1">
      <c r="A17" s="6">
        <v>10</v>
      </c>
      <c r="B17" s="6" t="s">
        <v>46</v>
      </c>
      <c r="C17" s="9" t="s">
        <v>47</v>
      </c>
      <c r="D17" s="6" t="s">
        <v>43</v>
      </c>
      <c r="E17" s="6">
        <v>49</v>
      </c>
      <c r="F17" s="6">
        <v>78</v>
      </c>
      <c r="G17" s="6">
        <v>197</v>
      </c>
      <c r="H17" s="6">
        <v>0</v>
      </c>
      <c r="I17" s="6">
        <v>324</v>
      </c>
      <c r="J17" s="12">
        <f>I17/5</f>
        <v>64.8</v>
      </c>
      <c r="K17" s="12">
        <f>J17*0.6</f>
        <v>38.879999999999995</v>
      </c>
      <c r="L17" s="13">
        <v>85</v>
      </c>
      <c r="M17" s="13">
        <v>87</v>
      </c>
      <c r="N17" s="13">
        <f>L17+M17</f>
        <v>172</v>
      </c>
      <c r="O17" s="13">
        <f>N17/2</f>
        <v>86</v>
      </c>
      <c r="P17" s="12">
        <f>O17*0.4</f>
        <v>34.4</v>
      </c>
      <c r="Q17" s="12">
        <f>K17+P17</f>
        <v>73.28</v>
      </c>
    </row>
    <row r="18" spans="1:17" ht="45" customHeight="1">
      <c r="A18" s="6">
        <v>11</v>
      </c>
      <c r="B18" s="6" t="s">
        <v>44</v>
      </c>
      <c r="C18" s="7" t="s">
        <v>45</v>
      </c>
      <c r="D18" s="6" t="s">
        <v>43</v>
      </c>
      <c r="E18" s="6">
        <v>59</v>
      </c>
      <c r="F18" s="6">
        <v>70</v>
      </c>
      <c r="G18" s="6">
        <v>206</v>
      </c>
      <c r="H18" s="6">
        <v>0</v>
      </c>
      <c r="I18" s="6">
        <v>335</v>
      </c>
      <c r="J18" s="12">
        <f t="shared" si="0"/>
        <v>67</v>
      </c>
      <c r="K18" s="12">
        <f t="shared" si="1"/>
        <v>40.199999999999996</v>
      </c>
      <c r="L18" s="13">
        <v>78</v>
      </c>
      <c r="M18" s="13">
        <v>78.400000000000006</v>
      </c>
      <c r="N18" s="13">
        <f t="shared" si="2"/>
        <v>156.4</v>
      </c>
      <c r="O18" s="13">
        <f t="shared" si="3"/>
        <v>78.2</v>
      </c>
      <c r="P18" s="12">
        <f t="shared" si="4"/>
        <v>31.28</v>
      </c>
      <c r="Q18" s="12">
        <f t="shared" si="5"/>
        <v>71.47999999999999</v>
      </c>
    </row>
    <row r="19" spans="1:17" ht="45" customHeight="1">
      <c r="A19" s="5">
        <v>12</v>
      </c>
      <c r="B19" s="6" t="s">
        <v>38</v>
      </c>
      <c r="C19" s="7" t="s">
        <v>39</v>
      </c>
      <c r="D19" s="6" t="s">
        <v>40</v>
      </c>
      <c r="E19" s="6">
        <v>59</v>
      </c>
      <c r="F19" s="6">
        <v>71</v>
      </c>
      <c r="G19" s="6">
        <v>233</v>
      </c>
      <c r="H19" s="6">
        <v>0</v>
      </c>
      <c r="I19" s="6">
        <v>363</v>
      </c>
      <c r="J19" s="12">
        <f>I19/5</f>
        <v>72.599999999999994</v>
      </c>
      <c r="K19" s="12">
        <f>J19*0.6</f>
        <v>43.559999999999995</v>
      </c>
      <c r="L19" s="13">
        <v>90</v>
      </c>
      <c r="M19" s="13">
        <v>91</v>
      </c>
      <c r="N19" s="13">
        <f>L19+M19</f>
        <v>181</v>
      </c>
      <c r="O19" s="13">
        <f>N19/2</f>
        <v>90.5</v>
      </c>
      <c r="P19" s="12">
        <f>O19*0.4</f>
        <v>36.200000000000003</v>
      </c>
      <c r="Q19" s="12">
        <f>K19+P19</f>
        <v>79.759999999999991</v>
      </c>
    </row>
  </sheetData>
  <mergeCells count="1">
    <mergeCell ref="A5:Q5"/>
  </mergeCells>
  <phoneticPr fontId="6" type="noConversion"/>
  <pageMargins left="0.196527777777778" right="0" top="0.21249999999999999" bottom="0.59027777777777801" header="0.51180555555555596" footer="0.51180555555555596"/>
  <pageSetup paperSize="9" scale="5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一志愿拟录取名单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2021-03-19T01:55:00Z</dcterms:created>
  <dcterms:modified xsi:type="dcterms:W3CDTF">2021-03-30T03:24:34Z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