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日制专硕" sheetId="1" r:id="rId1"/>
  </sheets>
  <definedNames/>
  <calcPr fullCalcOnLoad="1"/>
</workbook>
</file>

<file path=xl/sharedStrings.xml><?xml version="1.0" encoding="utf-8"?>
<sst xmlns="http://schemas.openxmlformats.org/spreadsheetml/2006/main" count="169" uniqueCount="85">
  <si>
    <t>艺术学院2021年硕士研究生入学考试总评成绩（非全专硕调剂）</t>
  </si>
  <si>
    <t>序号</t>
  </si>
  <si>
    <t>姓名</t>
  </si>
  <si>
    <t>性别</t>
  </si>
  <si>
    <t>考生编号</t>
  </si>
  <si>
    <t>报考专业</t>
  </si>
  <si>
    <t>初试总分</t>
  </si>
  <si>
    <t>初试成绩加权</t>
  </si>
  <si>
    <t>外语测试成绩</t>
  </si>
  <si>
    <t>外语加权</t>
  </si>
  <si>
    <t>综合面试成绩</t>
  </si>
  <si>
    <t>综合面试加权</t>
  </si>
  <si>
    <t>复试成绩</t>
  </si>
  <si>
    <t>总评成绩</t>
  </si>
  <si>
    <t>是否拟录取</t>
  </si>
  <si>
    <t>汤哲</t>
  </si>
  <si>
    <t>女</t>
  </si>
  <si>
    <t>艺术</t>
  </si>
  <si>
    <t>拟录取</t>
  </si>
  <si>
    <t>马一童</t>
  </si>
  <si>
    <t>徐榕</t>
  </si>
  <si>
    <t>104861114017494</t>
  </si>
  <si>
    <t>403</t>
  </si>
  <si>
    <t>罗圣寅</t>
  </si>
  <si>
    <t>男</t>
  </si>
  <si>
    <t>于涵露</t>
  </si>
  <si>
    <t>张泽坤</t>
  </si>
  <si>
    <t>104861114017498</t>
  </si>
  <si>
    <t>375</t>
  </si>
  <si>
    <t>倪淦</t>
  </si>
  <si>
    <t>104861114017485</t>
  </si>
  <si>
    <t>378</t>
  </si>
  <si>
    <t>李杰</t>
  </si>
  <si>
    <t>104861114006092</t>
  </si>
  <si>
    <t>372</t>
  </si>
  <si>
    <t>王文苑</t>
  </si>
  <si>
    <t>杨若澜</t>
  </si>
  <si>
    <t>104861114017483</t>
  </si>
  <si>
    <t>377</t>
  </si>
  <si>
    <t>杨铠歌</t>
  </si>
  <si>
    <t>104861114017495</t>
  </si>
  <si>
    <t>380</t>
  </si>
  <si>
    <t>沈雅秋</t>
  </si>
  <si>
    <t>唐嘉席</t>
  </si>
  <si>
    <t>104861114017460</t>
  </si>
  <si>
    <t>385</t>
  </si>
  <si>
    <t>田博洋</t>
  </si>
  <si>
    <t>104861114017478</t>
  </si>
  <si>
    <t>胡海迪</t>
  </si>
  <si>
    <t>104861114006130</t>
  </si>
  <si>
    <t>381</t>
  </si>
  <si>
    <t>李依晨</t>
  </si>
  <si>
    <t>104861114017464</t>
  </si>
  <si>
    <t>365</t>
  </si>
  <si>
    <t>宋心怡</t>
  </si>
  <si>
    <t>104861114006112</t>
  </si>
  <si>
    <t>363</t>
  </si>
  <si>
    <t>李宪</t>
  </si>
  <si>
    <t>104861114017429</t>
  </si>
  <si>
    <t>368</t>
  </si>
  <si>
    <t>何舒琳</t>
  </si>
  <si>
    <t>104861114017469</t>
  </si>
  <si>
    <t>351</t>
  </si>
  <si>
    <r>
      <t>增加计划</t>
    </r>
    <r>
      <rPr>
        <sz val="11"/>
        <rFont val="Arial"/>
        <family val="2"/>
      </rPr>
      <t>,</t>
    </r>
    <r>
      <rPr>
        <sz val="11"/>
        <rFont val="宋体"/>
        <family val="0"/>
      </rPr>
      <t>拟录取</t>
    </r>
  </si>
  <si>
    <t>何娉亚</t>
  </si>
  <si>
    <t>104861114006124</t>
  </si>
  <si>
    <t>355</t>
  </si>
  <si>
    <t>程怡菲</t>
  </si>
  <si>
    <t>104861114017439</t>
  </si>
  <si>
    <t>352</t>
  </si>
  <si>
    <t>田媛媛</t>
  </si>
  <si>
    <t>104861114006121</t>
  </si>
  <si>
    <t>蒋红玲</t>
  </si>
  <si>
    <t>104861114017474</t>
  </si>
  <si>
    <t>354</t>
  </si>
  <si>
    <t>包城毓</t>
  </si>
  <si>
    <t>104861114017430</t>
  </si>
  <si>
    <t>353</t>
  </si>
  <si>
    <t>熊传麒</t>
  </si>
  <si>
    <t>104861114017461</t>
  </si>
  <si>
    <t>阮天韵</t>
  </si>
  <si>
    <t>放弃复试</t>
  </si>
  <si>
    <t>康逸侨</t>
  </si>
  <si>
    <t>杨佳妮</t>
  </si>
  <si>
    <t>徐珺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</si>
</sst>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.0000_ "/>
  </numFmts>
  <fonts count="50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2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Arial"/>
      <family val="2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81" fontId="7" fillId="0" borderId="9" xfId="0" applyNumberFormat="1" applyFont="1" applyFill="1" applyBorder="1" applyAlignment="1">
      <alignment horizontal="center" vertical="center" wrapText="1"/>
    </xf>
    <xf numFmtId="181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9">
      <selection activeCell="N21" sqref="N21:N27"/>
    </sheetView>
  </sheetViews>
  <sheetFormatPr defaultColWidth="8.8515625" defaultRowHeight="12.75"/>
  <cols>
    <col min="1" max="1" width="5.57421875" style="0" customWidth="1"/>
    <col min="2" max="2" width="9.28125" style="0" customWidth="1"/>
    <col min="3" max="3" width="5.57421875" style="0" customWidth="1"/>
    <col min="4" max="4" width="18.140625" style="0" customWidth="1"/>
    <col min="5" max="5" width="11.57421875" style="0" customWidth="1"/>
    <col min="6" max="6" width="10.7109375" style="0" customWidth="1"/>
    <col min="7" max="8" width="15.140625" style="0" customWidth="1"/>
    <col min="9" max="9" width="10.421875" style="0" customWidth="1"/>
    <col min="10" max="11" width="14.7109375" style="0" customWidth="1"/>
    <col min="12" max="13" width="11.140625" style="0" customWidth="1"/>
    <col min="14" max="14" width="12.7109375" style="0" customWidth="1"/>
  </cols>
  <sheetData>
    <row r="1" spans="1:14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10" t="s">
        <v>14</v>
      </c>
    </row>
    <row r="3" spans="1:14" s="2" customFormat="1" ht="27.75" customHeight="1">
      <c r="A3" s="6">
        <v>1</v>
      </c>
      <c r="B3" s="6" t="s">
        <v>15</v>
      </c>
      <c r="C3" s="6" t="s">
        <v>16</v>
      </c>
      <c r="D3" s="7">
        <v>100011000430013</v>
      </c>
      <c r="E3" s="6" t="s">
        <v>17</v>
      </c>
      <c r="F3" s="8">
        <v>402</v>
      </c>
      <c r="G3" s="8">
        <f aca="true" t="shared" si="0" ref="G3:G31">F3/5*0.6</f>
        <v>48.24</v>
      </c>
      <c r="H3" s="8">
        <v>88</v>
      </c>
      <c r="I3" s="8">
        <f aca="true" t="shared" si="1" ref="I3:I26">H3*5%</f>
        <v>4.4</v>
      </c>
      <c r="J3" s="8">
        <v>88.4</v>
      </c>
      <c r="K3" s="8">
        <f aca="true" t="shared" si="2" ref="K3:K26">J3*35%</f>
        <v>30.94</v>
      </c>
      <c r="L3" s="8">
        <f aca="true" t="shared" si="3" ref="L3:L31">(I3+K3)/0.4</f>
        <v>88.35000000000001</v>
      </c>
      <c r="M3" s="11">
        <f aca="true" t="shared" si="4" ref="M3:M31">G3+I3+K3</f>
        <v>83.58</v>
      </c>
      <c r="N3" s="12" t="s">
        <v>18</v>
      </c>
    </row>
    <row r="4" spans="1:14" s="2" customFormat="1" ht="27.75" customHeight="1">
      <c r="A4" s="6">
        <v>2</v>
      </c>
      <c r="B4" s="6" t="s">
        <v>19</v>
      </c>
      <c r="C4" s="6" t="s">
        <v>16</v>
      </c>
      <c r="D4" s="7">
        <v>102841210823721</v>
      </c>
      <c r="E4" s="6" t="s">
        <v>17</v>
      </c>
      <c r="F4" s="8">
        <v>398</v>
      </c>
      <c r="G4" s="8">
        <f t="shared" si="0"/>
        <v>47.76</v>
      </c>
      <c r="H4" s="8">
        <v>82.5</v>
      </c>
      <c r="I4" s="8">
        <f t="shared" si="1"/>
        <v>4.125</v>
      </c>
      <c r="J4" s="8">
        <v>87.2</v>
      </c>
      <c r="K4" s="8">
        <f t="shared" si="2"/>
        <v>30.52</v>
      </c>
      <c r="L4" s="8">
        <f t="shared" si="3"/>
        <v>86.61249999999998</v>
      </c>
      <c r="M4" s="11">
        <f t="shared" si="4"/>
        <v>82.405</v>
      </c>
      <c r="N4" s="12" t="s">
        <v>18</v>
      </c>
    </row>
    <row r="5" spans="1:14" s="2" customFormat="1" ht="27.75" customHeight="1">
      <c r="A5" s="6">
        <v>3</v>
      </c>
      <c r="B5" s="6" t="s">
        <v>20</v>
      </c>
      <c r="C5" s="6" t="s">
        <v>16</v>
      </c>
      <c r="D5" s="7" t="s">
        <v>21</v>
      </c>
      <c r="E5" s="6" t="s">
        <v>17</v>
      </c>
      <c r="F5" s="8" t="s">
        <v>22</v>
      </c>
      <c r="G5" s="8">
        <f t="shared" si="0"/>
        <v>48.35999999999999</v>
      </c>
      <c r="H5" s="8">
        <v>91</v>
      </c>
      <c r="I5" s="8">
        <f t="shared" si="1"/>
        <v>4.55</v>
      </c>
      <c r="J5" s="8">
        <v>83.2</v>
      </c>
      <c r="K5" s="8">
        <f t="shared" si="2"/>
        <v>29.119999999999997</v>
      </c>
      <c r="L5" s="8">
        <f t="shared" si="3"/>
        <v>84.17499999999998</v>
      </c>
      <c r="M5" s="11">
        <f t="shared" si="4"/>
        <v>82.02999999999999</v>
      </c>
      <c r="N5" s="12" t="s">
        <v>18</v>
      </c>
    </row>
    <row r="6" spans="1:14" s="2" customFormat="1" ht="27.75" customHeight="1">
      <c r="A6" s="6">
        <v>4</v>
      </c>
      <c r="B6" s="6" t="s">
        <v>23</v>
      </c>
      <c r="C6" s="6" t="s">
        <v>24</v>
      </c>
      <c r="D6" s="7">
        <v>100331500137651</v>
      </c>
      <c r="E6" s="6" t="s">
        <v>17</v>
      </c>
      <c r="F6" s="8">
        <v>378</v>
      </c>
      <c r="G6" s="8">
        <f t="shared" si="0"/>
        <v>45.35999999999999</v>
      </c>
      <c r="H6" s="8">
        <v>85.5</v>
      </c>
      <c r="I6" s="8">
        <f t="shared" si="1"/>
        <v>4.275</v>
      </c>
      <c r="J6" s="8">
        <v>92.2</v>
      </c>
      <c r="K6" s="8">
        <f t="shared" si="2"/>
        <v>32.269999999999996</v>
      </c>
      <c r="L6" s="8">
        <f t="shared" si="3"/>
        <v>91.36249999999998</v>
      </c>
      <c r="M6" s="11">
        <f t="shared" si="4"/>
        <v>81.90499999999999</v>
      </c>
      <c r="N6" s="12" t="s">
        <v>18</v>
      </c>
    </row>
    <row r="7" spans="1:14" s="2" customFormat="1" ht="27.75" customHeight="1">
      <c r="A7" s="6">
        <v>5</v>
      </c>
      <c r="B7" s="6" t="s">
        <v>25</v>
      </c>
      <c r="C7" s="6" t="s">
        <v>16</v>
      </c>
      <c r="D7" s="7">
        <v>100331001133022</v>
      </c>
      <c r="E7" s="6" t="s">
        <v>17</v>
      </c>
      <c r="F7" s="8">
        <v>380</v>
      </c>
      <c r="G7" s="8">
        <f t="shared" si="0"/>
        <v>45.6</v>
      </c>
      <c r="H7" s="8">
        <v>89.5</v>
      </c>
      <c r="I7" s="8">
        <f t="shared" si="1"/>
        <v>4.4750000000000005</v>
      </c>
      <c r="J7" s="8">
        <v>89.4</v>
      </c>
      <c r="K7" s="8">
        <f t="shared" si="2"/>
        <v>31.29</v>
      </c>
      <c r="L7" s="8">
        <f t="shared" si="3"/>
        <v>89.4125</v>
      </c>
      <c r="M7" s="11">
        <f t="shared" si="4"/>
        <v>81.36500000000001</v>
      </c>
      <c r="N7" s="12" t="s">
        <v>18</v>
      </c>
    </row>
    <row r="8" spans="1:14" s="2" customFormat="1" ht="27.75" customHeight="1">
      <c r="A8" s="6">
        <v>6</v>
      </c>
      <c r="B8" s="6" t="s">
        <v>26</v>
      </c>
      <c r="C8" s="6" t="s">
        <v>24</v>
      </c>
      <c r="D8" s="7" t="s">
        <v>27</v>
      </c>
      <c r="E8" s="6" t="s">
        <v>17</v>
      </c>
      <c r="F8" s="8" t="s">
        <v>28</v>
      </c>
      <c r="G8" s="8">
        <f t="shared" si="0"/>
        <v>45</v>
      </c>
      <c r="H8" s="8">
        <v>92</v>
      </c>
      <c r="I8" s="8">
        <f t="shared" si="1"/>
        <v>4.6000000000000005</v>
      </c>
      <c r="J8" s="8">
        <v>90.2</v>
      </c>
      <c r="K8" s="8">
        <f t="shared" si="2"/>
        <v>31.57</v>
      </c>
      <c r="L8" s="8">
        <f t="shared" si="3"/>
        <v>90.425</v>
      </c>
      <c r="M8" s="11">
        <f t="shared" si="4"/>
        <v>81.17</v>
      </c>
      <c r="N8" s="12" t="s">
        <v>18</v>
      </c>
    </row>
    <row r="9" spans="1:14" s="2" customFormat="1" ht="27.75" customHeight="1">
      <c r="A9" s="6">
        <v>7</v>
      </c>
      <c r="B9" s="6" t="s">
        <v>29</v>
      </c>
      <c r="C9" s="6" t="s">
        <v>24</v>
      </c>
      <c r="D9" s="7" t="s">
        <v>30</v>
      </c>
      <c r="E9" s="6" t="s">
        <v>17</v>
      </c>
      <c r="F9" s="8" t="s">
        <v>31</v>
      </c>
      <c r="G9" s="8">
        <f t="shared" si="0"/>
        <v>45.35999999999999</v>
      </c>
      <c r="H9" s="8">
        <v>86.5</v>
      </c>
      <c r="I9" s="8">
        <f t="shared" si="1"/>
        <v>4.325</v>
      </c>
      <c r="J9" s="8">
        <v>88.6</v>
      </c>
      <c r="K9" s="8">
        <f t="shared" si="2"/>
        <v>31.009999999999994</v>
      </c>
      <c r="L9" s="8">
        <f t="shared" si="3"/>
        <v>88.33749999999998</v>
      </c>
      <c r="M9" s="11">
        <f t="shared" si="4"/>
        <v>80.695</v>
      </c>
      <c r="N9" s="12" t="s">
        <v>18</v>
      </c>
    </row>
    <row r="10" spans="1:14" s="2" customFormat="1" ht="27.75" customHeight="1">
      <c r="A10" s="6">
        <v>8</v>
      </c>
      <c r="B10" s="6" t="s">
        <v>32</v>
      </c>
      <c r="C10" s="6" t="s">
        <v>24</v>
      </c>
      <c r="D10" s="7" t="s">
        <v>33</v>
      </c>
      <c r="E10" s="6" t="s">
        <v>17</v>
      </c>
      <c r="F10" s="8" t="s">
        <v>34</v>
      </c>
      <c r="G10" s="8">
        <f t="shared" si="0"/>
        <v>44.64</v>
      </c>
      <c r="H10" s="8">
        <v>84</v>
      </c>
      <c r="I10" s="8">
        <f t="shared" si="1"/>
        <v>4.2</v>
      </c>
      <c r="J10" s="8">
        <v>91</v>
      </c>
      <c r="K10" s="8">
        <f t="shared" si="2"/>
        <v>31.849999999999998</v>
      </c>
      <c r="L10" s="8">
        <f t="shared" si="3"/>
        <v>90.12499999999999</v>
      </c>
      <c r="M10" s="11">
        <f t="shared" si="4"/>
        <v>80.69</v>
      </c>
      <c r="N10" s="12" t="s">
        <v>18</v>
      </c>
    </row>
    <row r="11" spans="1:14" s="2" customFormat="1" ht="27.75" customHeight="1">
      <c r="A11" s="6">
        <v>9</v>
      </c>
      <c r="B11" s="6" t="s">
        <v>35</v>
      </c>
      <c r="C11" s="6" t="s">
        <v>16</v>
      </c>
      <c r="D11" s="7">
        <v>103351000922286</v>
      </c>
      <c r="E11" s="6" t="s">
        <v>17</v>
      </c>
      <c r="F11" s="8">
        <v>384</v>
      </c>
      <c r="G11" s="8">
        <f t="shared" si="0"/>
        <v>46.08</v>
      </c>
      <c r="H11" s="8">
        <v>86.5</v>
      </c>
      <c r="I11" s="8">
        <f t="shared" si="1"/>
        <v>4.325</v>
      </c>
      <c r="J11" s="8">
        <v>85.8</v>
      </c>
      <c r="K11" s="8">
        <f t="shared" si="2"/>
        <v>30.029999999999998</v>
      </c>
      <c r="L11" s="8">
        <f t="shared" si="3"/>
        <v>85.88749999999999</v>
      </c>
      <c r="M11" s="11">
        <f t="shared" si="4"/>
        <v>80.435</v>
      </c>
      <c r="N11" s="12" t="s">
        <v>18</v>
      </c>
    </row>
    <row r="12" spans="1:14" s="2" customFormat="1" ht="27.75" customHeight="1">
      <c r="A12" s="6">
        <v>10</v>
      </c>
      <c r="B12" s="6" t="s">
        <v>36</v>
      </c>
      <c r="C12" s="6" t="s">
        <v>16</v>
      </c>
      <c r="D12" s="7" t="s">
        <v>37</v>
      </c>
      <c r="E12" s="6" t="s">
        <v>17</v>
      </c>
      <c r="F12" s="8" t="s">
        <v>38</v>
      </c>
      <c r="G12" s="8">
        <f t="shared" si="0"/>
        <v>45.24</v>
      </c>
      <c r="H12" s="8">
        <v>87.5</v>
      </c>
      <c r="I12" s="8">
        <f t="shared" si="1"/>
        <v>4.375</v>
      </c>
      <c r="J12" s="8">
        <v>87.8</v>
      </c>
      <c r="K12" s="8">
        <f t="shared" si="2"/>
        <v>30.729999999999997</v>
      </c>
      <c r="L12" s="8">
        <f t="shared" si="3"/>
        <v>87.76249999999999</v>
      </c>
      <c r="M12" s="11">
        <f t="shared" si="4"/>
        <v>80.345</v>
      </c>
      <c r="N12" s="12" t="s">
        <v>18</v>
      </c>
    </row>
    <row r="13" spans="1:14" s="2" customFormat="1" ht="27.75" customHeight="1">
      <c r="A13" s="6">
        <v>11</v>
      </c>
      <c r="B13" s="6" t="s">
        <v>39</v>
      </c>
      <c r="C13" s="6" t="s">
        <v>16</v>
      </c>
      <c r="D13" s="7" t="s">
        <v>40</v>
      </c>
      <c r="E13" s="6" t="s">
        <v>17</v>
      </c>
      <c r="F13" s="8" t="s">
        <v>41</v>
      </c>
      <c r="G13" s="8">
        <f t="shared" si="0"/>
        <v>45.6</v>
      </c>
      <c r="H13" s="8">
        <v>87.5</v>
      </c>
      <c r="I13" s="8">
        <f t="shared" si="1"/>
        <v>4.375</v>
      </c>
      <c r="J13" s="8">
        <v>86.6</v>
      </c>
      <c r="K13" s="8">
        <f t="shared" si="2"/>
        <v>30.309999999999995</v>
      </c>
      <c r="L13" s="8">
        <f t="shared" si="3"/>
        <v>86.71249999999998</v>
      </c>
      <c r="M13" s="11">
        <f t="shared" si="4"/>
        <v>80.285</v>
      </c>
      <c r="N13" s="12" t="s">
        <v>18</v>
      </c>
    </row>
    <row r="14" spans="1:14" s="2" customFormat="1" ht="27.75" customHeight="1">
      <c r="A14" s="6">
        <v>12</v>
      </c>
      <c r="B14" s="6" t="s">
        <v>42</v>
      </c>
      <c r="C14" s="6" t="s">
        <v>16</v>
      </c>
      <c r="D14" s="7">
        <v>103351000925204</v>
      </c>
      <c r="E14" s="6" t="s">
        <v>17</v>
      </c>
      <c r="F14" s="8">
        <v>375</v>
      </c>
      <c r="G14" s="8">
        <f t="shared" si="0"/>
        <v>45</v>
      </c>
      <c r="H14" s="8">
        <v>84</v>
      </c>
      <c r="I14" s="8">
        <f t="shared" si="1"/>
        <v>4.2</v>
      </c>
      <c r="J14" s="8">
        <v>88.4</v>
      </c>
      <c r="K14" s="8">
        <f t="shared" si="2"/>
        <v>30.94</v>
      </c>
      <c r="L14" s="8">
        <f t="shared" si="3"/>
        <v>87.85</v>
      </c>
      <c r="M14" s="11">
        <f t="shared" si="4"/>
        <v>80.14</v>
      </c>
      <c r="N14" s="12" t="s">
        <v>18</v>
      </c>
    </row>
    <row r="15" spans="1:14" s="2" customFormat="1" ht="27.75" customHeight="1">
      <c r="A15" s="6">
        <v>13</v>
      </c>
      <c r="B15" s="6" t="s">
        <v>43</v>
      </c>
      <c r="C15" s="6" t="s">
        <v>16</v>
      </c>
      <c r="D15" s="7" t="s">
        <v>44</v>
      </c>
      <c r="E15" s="6" t="s">
        <v>17</v>
      </c>
      <c r="F15" s="8" t="s">
        <v>45</v>
      </c>
      <c r="G15" s="8">
        <f t="shared" si="0"/>
        <v>46.199999999999996</v>
      </c>
      <c r="H15" s="8">
        <v>86</v>
      </c>
      <c r="I15" s="8">
        <f t="shared" si="1"/>
        <v>4.3</v>
      </c>
      <c r="J15" s="8">
        <v>84</v>
      </c>
      <c r="K15" s="8">
        <f t="shared" si="2"/>
        <v>29.4</v>
      </c>
      <c r="L15" s="8">
        <f t="shared" si="3"/>
        <v>84.24999999999999</v>
      </c>
      <c r="M15" s="11">
        <f t="shared" si="4"/>
        <v>79.89999999999999</v>
      </c>
      <c r="N15" s="12" t="s">
        <v>18</v>
      </c>
    </row>
    <row r="16" spans="1:14" s="2" customFormat="1" ht="27.75" customHeight="1">
      <c r="A16" s="6">
        <v>14</v>
      </c>
      <c r="B16" s="6" t="s">
        <v>46</v>
      </c>
      <c r="C16" s="6" t="s">
        <v>16</v>
      </c>
      <c r="D16" s="7" t="s">
        <v>47</v>
      </c>
      <c r="E16" s="6" t="s">
        <v>17</v>
      </c>
      <c r="F16" s="8" t="s">
        <v>45</v>
      </c>
      <c r="G16" s="8">
        <f t="shared" si="0"/>
        <v>46.199999999999996</v>
      </c>
      <c r="H16" s="8">
        <v>82</v>
      </c>
      <c r="I16" s="8">
        <f t="shared" si="1"/>
        <v>4.1000000000000005</v>
      </c>
      <c r="J16" s="8">
        <v>84</v>
      </c>
      <c r="K16" s="8">
        <f t="shared" si="2"/>
        <v>29.4</v>
      </c>
      <c r="L16" s="8">
        <f t="shared" si="3"/>
        <v>83.75</v>
      </c>
      <c r="M16" s="11">
        <f t="shared" si="4"/>
        <v>79.69999999999999</v>
      </c>
      <c r="N16" s="12" t="s">
        <v>18</v>
      </c>
    </row>
    <row r="17" spans="1:14" s="2" customFormat="1" ht="27.75" customHeight="1">
      <c r="A17" s="6">
        <v>15</v>
      </c>
      <c r="B17" s="6" t="s">
        <v>48</v>
      </c>
      <c r="C17" s="6" t="s">
        <v>24</v>
      </c>
      <c r="D17" s="7" t="s">
        <v>49</v>
      </c>
      <c r="E17" s="6" t="s">
        <v>17</v>
      </c>
      <c r="F17" s="8" t="s">
        <v>50</v>
      </c>
      <c r="G17" s="8">
        <f t="shared" si="0"/>
        <v>45.72</v>
      </c>
      <c r="H17" s="8">
        <v>86.5</v>
      </c>
      <c r="I17" s="8">
        <f t="shared" si="1"/>
        <v>4.325</v>
      </c>
      <c r="J17" s="8">
        <v>81.6</v>
      </c>
      <c r="K17" s="8">
        <f t="shared" si="2"/>
        <v>28.559999999999995</v>
      </c>
      <c r="L17" s="8">
        <f t="shared" si="3"/>
        <v>82.21249999999999</v>
      </c>
      <c r="M17" s="11">
        <f t="shared" si="4"/>
        <v>78.60499999999999</v>
      </c>
      <c r="N17" s="12" t="s">
        <v>18</v>
      </c>
    </row>
    <row r="18" spans="1:14" s="2" customFormat="1" ht="27.75" customHeight="1">
      <c r="A18" s="6">
        <v>16</v>
      </c>
      <c r="B18" s="6" t="s">
        <v>51</v>
      </c>
      <c r="C18" s="6" t="s">
        <v>16</v>
      </c>
      <c r="D18" s="7" t="s">
        <v>52</v>
      </c>
      <c r="E18" s="6" t="s">
        <v>17</v>
      </c>
      <c r="F18" s="8" t="s">
        <v>53</v>
      </c>
      <c r="G18" s="8">
        <f t="shared" si="0"/>
        <v>43.8</v>
      </c>
      <c r="H18" s="8">
        <v>83</v>
      </c>
      <c r="I18" s="8">
        <f t="shared" si="1"/>
        <v>4.15</v>
      </c>
      <c r="J18" s="8">
        <v>86.8</v>
      </c>
      <c r="K18" s="8">
        <f t="shared" si="2"/>
        <v>30.379999999999995</v>
      </c>
      <c r="L18" s="8">
        <f t="shared" si="3"/>
        <v>86.32499999999997</v>
      </c>
      <c r="M18" s="11">
        <f t="shared" si="4"/>
        <v>78.32999999999998</v>
      </c>
      <c r="N18" s="12" t="s">
        <v>18</v>
      </c>
    </row>
    <row r="19" spans="1:14" s="2" customFormat="1" ht="27.75" customHeight="1">
      <c r="A19" s="6">
        <v>17</v>
      </c>
      <c r="B19" s="6" t="s">
        <v>54</v>
      </c>
      <c r="C19" s="6" t="s">
        <v>16</v>
      </c>
      <c r="D19" s="7" t="s">
        <v>55</v>
      </c>
      <c r="E19" s="6" t="s">
        <v>17</v>
      </c>
      <c r="F19" s="8" t="s">
        <v>56</v>
      </c>
      <c r="G19" s="8">
        <f t="shared" si="0"/>
        <v>43.559999999999995</v>
      </c>
      <c r="H19" s="8">
        <v>86.5</v>
      </c>
      <c r="I19" s="8">
        <f t="shared" si="1"/>
        <v>4.325</v>
      </c>
      <c r="J19" s="8">
        <v>86</v>
      </c>
      <c r="K19" s="8">
        <f t="shared" si="2"/>
        <v>30.099999999999998</v>
      </c>
      <c r="L19" s="8">
        <f t="shared" si="3"/>
        <v>86.06249999999999</v>
      </c>
      <c r="M19" s="11">
        <f t="shared" si="4"/>
        <v>77.985</v>
      </c>
      <c r="N19" s="12" t="s">
        <v>18</v>
      </c>
    </row>
    <row r="20" spans="1:14" s="2" customFormat="1" ht="27.75" customHeight="1">
      <c r="A20" s="6">
        <v>18</v>
      </c>
      <c r="B20" s="6" t="s">
        <v>57</v>
      </c>
      <c r="C20" s="6" t="s">
        <v>16</v>
      </c>
      <c r="D20" s="7" t="s">
        <v>58</v>
      </c>
      <c r="E20" s="6" t="s">
        <v>17</v>
      </c>
      <c r="F20" s="8" t="s">
        <v>59</v>
      </c>
      <c r="G20" s="8">
        <f t="shared" si="0"/>
        <v>44.16</v>
      </c>
      <c r="H20" s="8">
        <v>87.5</v>
      </c>
      <c r="I20" s="8">
        <f t="shared" si="1"/>
        <v>4.375</v>
      </c>
      <c r="J20" s="8">
        <v>83.8</v>
      </c>
      <c r="K20" s="8">
        <f t="shared" si="2"/>
        <v>29.33</v>
      </c>
      <c r="L20" s="8">
        <f t="shared" si="3"/>
        <v>84.26249999999999</v>
      </c>
      <c r="M20" s="11">
        <f t="shared" si="4"/>
        <v>77.865</v>
      </c>
      <c r="N20" s="12" t="s">
        <v>18</v>
      </c>
    </row>
    <row r="21" spans="1:14" s="2" customFormat="1" ht="27.75" customHeight="1">
      <c r="A21" s="6">
        <v>19</v>
      </c>
      <c r="B21" s="6" t="s">
        <v>60</v>
      </c>
      <c r="C21" s="6" t="s">
        <v>16</v>
      </c>
      <c r="D21" s="7" t="s">
        <v>61</v>
      </c>
      <c r="E21" s="6" t="s">
        <v>17</v>
      </c>
      <c r="F21" s="8" t="s">
        <v>62</v>
      </c>
      <c r="G21" s="8">
        <f t="shared" si="0"/>
        <v>42.12</v>
      </c>
      <c r="H21" s="8">
        <v>84</v>
      </c>
      <c r="I21" s="8">
        <f t="shared" si="1"/>
        <v>4.2</v>
      </c>
      <c r="J21" s="8">
        <v>88.4</v>
      </c>
      <c r="K21" s="8">
        <f t="shared" si="2"/>
        <v>30.94</v>
      </c>
      <c r="L21" s="8">
        <f t="shared" si="3"/>
        <v>87.85</v>
      </c>
      <c r="M21" s="11">
        <f t="shared" si="4"/>
        <v>77.26</v>
      </c>
      <c r="N21" s="6" t="s">
        <v>63</v>
      </c>
    </row>
    <row r="22" spans="1:14" s="2" customFormat="1" ht="27.75" customHeight="1">
      <c r="A22" s="6">
        <v>20</v>
      </c>
      <c r="B22" s="6" t="s">
        <v>64</v>
      </c>
      <c r="C22" s="6" t="s">
        <v>16</v>
      </c>
      <c r="D22" s="7" t="s">
        <v>65</v>
      </c>
      <c r="E22" s="6" t="s">
        <v>17</v>
      </c>
      <c r="F22" s="8" t="s">
        <v>66</v>
      </c>
      <c r="G22" s="8">
        <f t="shared" si="0"/>
        <v>42.6</v>
      </c>
      <c r="H22" s="8">
        <v>88.5</v>
      </c>
      <c r="I22" s="8">
        <f t="shared" si="1"/>
        <v>4.425</v>
      </c>
      <c r="J22" s="8">
        <v>86</v>
      </c>
      <c r="K22" s="8">
        <f t="shared" si="2"/>
        <v>30.099999999999998</v>
      </c>
      <c r="L22" s="8">
        <f t="shared" si="3"/>
        <v>86.31249999999999</v>
      </c>
      <c r="M22" s="8">
        <f t="shared" si="4"/>
        <v>77.125</v>
      </c>
      <c r="N22" s="6" t="s">
        <v>63</v>
      </c>
    </row>
    <row r="23" spans="1:14" s="2" customFormat="1" ht="27.75" customHeight="1">
      <c r="A23" s="6">
        <v>21</v>
      </c>
      <c r="B23" s="6" t="s">
        <v>67</v>
      </c>
      <c r="C23" s="6" t="s">
        <v>16</v>
      </c>
      <c r="D23" s="7" t="s">
        <v>68</v>
      </c>
      <c r="E23" s="6" t="s">
        <v>17</v>
      </c>
      <c r="F23" s="8" t="s">
        <v>69</v>
      </c>
      <c r="G23" s="8">
        <f t="shared" si="0"/>
        <v>42.24</v>
      </c>
      <c r="H23" s="8">
        <v>84.5</v>
      </c>
      <c r="I23" s="8">
        <f t="shared" si="1"/>
        <v>4.2250000000000005</v>
      </c>
      <c r="J23" s="8">
        <v>86.8</v>
      </c>
      <c r="K23" s="8">
        <f t="shared" si="2"/>
        <v>30.379999999999995</v>
      </c>
      <c r="L23" s="8">
        <f t="shared" si="3"/>
        <v>86.51249999999999</v>
      </c>
      <c r="M23" s="8">
        <f t="shared" si="4"/>
        <v>76.845</v>
      </c>
      <c r="N23" s="6" t="s">
        <v>63</v>
      </c>
    </row>
    <row r="24" spans="1:14" s="2" customFormat="1" ht="27.75" customHeight="1">
      <c r="A24" s="6">
        <v>22</v>
      </c>
      <c r="B24" s="6" t="s">
        <v>70</v>
      </c>
      <c r="C24" s="6" t="s">
        <v>16</v>
      </c>
      <c r="D24" s="7" t="s">
        <v>71</v>
      </c>
      <c r="E24" s="6" t="s">
        <v>17</v>
      </c>
      <c r="F24" s="8" t="s">
        <v>69</v>
      </c>
      <c r="G24" s="8">
        <f t="shared" si="0"/>
        <v>42.24</v>
      </c>
      <c r="H24" s="8">
        <v>87.5</v>
      </c>
      <c r="I24" s="8">
        <f t="shared" si="1"/>
        <v>4.375</v>
      </c>
      <c r="J24" s="8">
        <v>84.2</v>
      </c>
      <c r="K24" s="8">
        <f t="shared" si="2"/>
        <v>29.47</v>
      </c>
      <c r="L24" s="8">
        <f t="shared" si="3"/>
        <v>84.6125</v>
      </c>
      <c r="M24" s="8">
        <f t="shared" si="4"/>
        <v>76.08500000000001</v>
      </c>
      <c r="N24" s="6" t="s">
        <v>63</v>
      </c>
    </row>
    <row r="25" spans="1:14" s="2" customFormat="1" ht="27.75" customHeight="1">
      <c r="A25" s="6">
        <v>23</v>
      </c>
      <c r="B25" s="6" t="s">
        <v>72</v>
      </c>
      <c r="C25" s="6" t="s">
        <v>16</v>
      </c>
      <c r="D25" s="7" t="s">
        <v>73</v>
      </c>
      <c r="E25" s="6" t="s">
        <v>17</v>
      </c>
      <c r="F25" s="8" t="s">
        <v>74</v>
      </c>
      <c r="G25" s="8">
        <f t="shared" si="0"/>
        <v>42.48</v>
      </c>
      <c r="H25" s="8">
        <v>78</v>
      </c>
      <c r="I25" s="8">
        <f t="shared" si="1"/>
        <v>3.9000000000000004</v>
      </c>
      <c r="J25" s="8">
        <v>83.2</v>
      </c>
      <c r="K25" s="8">
        <f t="shared" si="2"/>
        <v>29.119999999999997</v>
      </c>
      <c r="L25" s="8">
        <f t="shared" si="3"/>
        <v>82.54999999999998</v>
      </c>
      <c r="M25" s="8">
        <f t="shared" si="4"/>
        <v>75.5</v>
      </c>
      <c r="N25" s="6" t="s">
        <v>63</v>
      </c>
    </row>
    <row r="26" spans="1:14" s="2" customFormat="1" ht="27.75" customHeight="1">
      <c r="A26" s="6">
        <v>24</v>
      </c>
      <c r="B26" s="6" t="s">
        <v>75</v>
      </c>
      <c r="C26" s="6" t="s">
        <v>16</v>
      </c>
      <c r="D26" s="7" t="s">
        <v>76</v>
      </c>
      <c r="E26" s="6" t="s">
        <v>17</v>
      </c>
      <c r="F26" s="8" t="s">
        <v>77</v>
      </c>
      <c r="G26" s="8">
        <f t="shared" si="0"/>
        <v>42.35999999999999</v>
      </c>
      <c r="H26" s="8">
        <v>83.5</v>
      </c>
      <c r="I26" s="8">
        <f t="shared" si="1"/>
        <v>4.175</v>
      </c>
      <c r="J26" s="8">
        <v>82.4</v>
      </c>
      <c r="K26" s="8">
        <f t="shared" si="2"/>
        <v>28.84</v>
      </c>
      <c r="L26" s="8">
        <f t="shared" si="3"/>
        <v>82.5375</v>
      </c>
      <c r="M26" s="8">
        <f t="shared" si="4"/>
        <v>75.37499999999999</v>
      </c>
      <c r="N26" s="6" t="s">
        <v>63</v>
      </c>
    </row>
    <row r="27" spans="1:14" s="2" customFormat="1" ht="27.75" customHeight="1">
      <c r="A27" s="6">
        <v>25</v>
      </c>
      <c r="B27" s="6" t="s">
        <v>78</v>
      </c>
      <c r="C27" s="6" t="s">
        <v>24</v>
      </c>
      <c r="D27" s="7" t="s">
        <v>79</v>
      </c>
      <c r="E27" s="6" t="s">
        <v>17</v>
      </c>
      <c r="F27" s="8" t="s">
        <v>69</v>
      </c>
      <c r="G27" s="8">
        <f t="shared" si="0"/>
        <v>42.24</v>
      </c>
      <c r="H27" s="8">
        <v>81.5</v>
      </c>
      <c r="I27" s="8">
        <f>H27*0.05</f>
        <v>4.075</v>
      </c>
      <c r="J27" s="8">
        <v>79</v>
      </c>
      <c r="K27" s="8">
        <f>J27*0.35</f>
        <v>27.65</v>
      </c>
      <c r="L27" s="8">
        <f t="shared" si="3"/>
        <v>79.31249999999999</v>
      </c>
      <c r="M27" s="8">
        <f t="shared" si="4"/>
        <v>73.965</v>
      </c>
      <c r="N27" s="6" t="s">
        <v>63</v>
      </c>
    </row>
    <row r="28" spans="1:14" s="2" customFormat="1" ht="27.75" customHeight="1">
      <c r="A28" s="6">
        <v>26</v>
      </c>
      <c r="B28" s="9" t="s">
        <v>80</v>
      </c>
      <c r="C28" s="6" t="s">
        <v>16</v>
      </c>
      <c r="D28" s="7">
        <v>100331329137510</v>
      </c>
      <c r="E28" s="6" t="s">
        <v>17</v>
      </c>
      <c r="F28" s="8">
        <v>393</v>
      </c>
      <c r="G28" s="8">
        <f t="shared" si="0"/>
        <v>47.16</v>
      </c>
      <c r="H28" s="8"/>
      <c r="I28" s="8">
        <f>H28*5%</f>
        <v>0</v>
      </c>
      <c r="J28" s="8"/>
      <c r="K28" s="8">
        <f>J28*35%</f>
        <v>0</v>
      </c>
      <c r="L28" s="8">
        <f t="shared" si="3"/>
        <v>0</v>
      </c>
      <c r="M28" s="11">
        <f t="shared" si="4"/>
        <v>47.16</v>
      </c>
      <c r="N28" s="12" t="s">
        <v>81</v>
      </c>
    </row>
    <row r="29" spans="1:14" s="2" customFormat="1" ht="27.75" customHeight="1">
      <c r="A29" s="6">
        <v>27</v>
      </c>
      <c r="B29" s="9" t="s">
        <v>82</v>
      </c>
      <c r="C29" s="6" t="s">
        <v>24</v>
      </c>
      <c r="D29" s="7">
        <v>100011000430036</v>
      </c>
      <c r="E29" s="6" t="s">
        <v>17</v>
      </c>
      <c r="F29" s="8">
        <v>386</v>
      </c>
      <c r="G29" s="8">
        <f t="shared" si="0"/>
        <v>46.32</v>
      </c>
      <c r="H29" s="8"/>
      <c r="I29" s="8">
        <f>H29*5%</f>
        <v>0</v>
      </c>
      <c r="J29" s="8"/>
      <c r="K29" s="8">
        <f>J29*35%</f>
        <v>0</v>
      </c>
      <c r="L29" s="8">
        <f t="shared" si="3"/>
        <v>0</v>
      </c>
      <c r="M29" s="11">
        <f t="shared" si="4"/>
        <v>46.32</v>
      </c>
      <c r="N29" s="12" t="s">
        <v>81</v>
      </c>
    </row>
    <row r="30" spans="1:14" s="2" customFormat="1" ht="27.75" customHeight="1">
      <c r="A30" s="6">
        <v>28</v>
      </c>
      <c r="B30" s="9" t="s">
        <v>83</v>
      </c>
      <c r="C30" s="6" t="s">
        <v>16</v>
      </c>
      <c r="D30" s="7">
        <v>100271998290634</v>
      </c>
      <c r="E30" s="6" t="s">
        <v>17</v>
      </c>
      <c r="F30" s="8">
        <v>385</v>
      </c>
      <c r="G30" s="8">
        <f t="shared" si="0"/>
        <v>46.199999999999996</v>
      </c>
      <c r="H30" s="8"/>
      <c r="I30" s="8">
        <f>H30*5%</f>
        <v>0</v>
      </c>
      <c r="J30" s="8"/>
      <c r="K30" s="8">
        <f>J30*35%</f>
        <v>0</v>
      </c>
      <c r="L30" s="8">
        <f t="shared" si="3"/>
        <v>0</v>
      </c>
      <c r="M30" s="11">
        <f t="shared" si="4"/>
        <v>46.199999999999996</v>
      </c>
      <c r="N30" s="12" t="s">
        <v>81</v>
      </c>
    </row>
    <row r="31" spans="1:14" s="3" customFormat="1" ht="27.75" customHeight="1">
      <c r="A31" s="6">
        <v>29</v>
      </c>
      <c r="B31" s="9" t="s">
        <v>84</v>
      </c>
      <c r="C31" s="6" t="s">
        <v>16</v>
      </c>
      <c r="D31" s="7">
        <v>103311210402194</v>
      </c>
      <c r="E31" s="6" t="s">
        <v>17</v>
      </c>
      <c r="F31" s="8">
        <v>374</v>
      </c>
      <c r="G31" s="8">
        <f t="shared" si="0"/>
        <v>44.879999999999995</v>
      </c>
      <c r="H31" s="8"/>
      <c r="I31" s="8">
        <f>H31*5%</f>
        <v>0</v>
      </c>
      <c r="J31" s="8"/>
      <c r="K31" s="8">
        <f>J31*35%</f>
        <v>0</v>
      </c>
      <c r="L31" s="8">
        <f t="shared" si="3"/>
        <v>0</v>
      </c>
      <c r="M31" s="11">
        <f t="shared" si="4"/>
        <v>44.879999999999995</v>
      </c>
      <c r="N31" s="12" t="s">
        <v>81</v>
      </c>
    </row>
  </sheetData>
  <sheetProtection/>
  <mergeCells count="1">
    <mergeCell ref="A1:N1"/>
  </mergeCells>
  <printOptions horizontalCentered="1"/>
  <pageMargins left="0.19652777777777777" right="0.19652777777777777" top="0.8263888888888888" bottom="0.8263888888888888" header="0.3145833333333333" footer="0.5"/>
  <pageSetup fitToHeight="0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上善若水</cp:lastModifiedBy>
  <dcterms:created xsi:type="dcterms:W3CDTF">2021-03-05T14:55:16Z</dcterms:created>
  <dcterms:modified xsi:type="dcterms:W3CDTF">2021-04-07T03:24:14Z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