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010" activeTab="1"/>
  </bookViews>
  <sheets>
    <sheet name="学术型" sheetId="1" r:id="rId1"/>
    <sheet name="专业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<sst xmlns="http://schemas.openxmlformats.org/spreadsheetml/2006/main" count="333" uniqueCount="214">
  <si>
    <t xml:space="preserve"> </t>
  </si>
  <si>
    <t>序号</t>
  </si>
  <si>
    <t>姓名</t>
  </si>
  <si>
    <t>考生编号</t>
  </si>
  <si>
    <t>外语</t>
  </si>
  <si>
    <t>政治</t>
  </si>
  <si>
    <t>业务课1</t>
  </si>
  <si>
    <t>业务课2</t>
  </si>
  <si>
    <t>初试总分</t>
  </si>
  <si>
    <t>初试平均分</t>
  </si>
  <si>
    <t>初试权重0.6</t>
  </si>
  <si>
    <t>复试外语</t>
  </si>
  <si>
    <t>复试外语权重0.3</t>
  </si>
  <si>
    <t>复试专业课</t>
  </si>
  <si>
    <t>复试专业课权重0.7</t>
  </si>
  <si>
    <t>复试总分</t>
  </si>
  <si>
    <t>复试权重0.4</t>
  </si>
  <si>
    <t>复试总成绩</t>
  </si>
  <si>
    <t>拟录取专业</t>
  </si>
  <si>
    <t>白溯阁</t>
  </si>
  <si>
    <t>101452000008792</t>
  </si>
  <si>
    <t>应用经济学</t>
  </si>
  <si>
    <t>李嘉玲</t>
  </si>
  <si>
    <t>101832212112112</t>
  </si>
  <si>
    <t>都心怡</t>
  </si>
  <si>
    <t>100022111011559</t>
  </si>
  <si>
    <t>刘明昊</t>
  </si>
  <si>
    <t>103842212205302</t>
  </si>
  <si>
    <t>孙天娇</t>
  </si>
  <si>
    <t>100402007000317</t>
  </si>
  <si>
    <t>政治学理论</t>
  </si>
  <si>
    <t>王日明</t>
  </si>
  <si>
    <t>105112136626661</t>
  </si>
  <si>
    <t>武伟卓</t>
  </si>
  <si>
    <t>101862211302878</t>
  </si>
  <si>
    <t>曲钊田</t>
  </si>
  <si>
    <t>105612200008866</t>
  </si>
  <si>
    <t>阮景煜</t>
  </si>
  <si>
    <t>107102415113226</t>
  </si>
  <si>
    <t>104222510915645</t>
  </si>
  <si>
    <t>梁钰可欣</t>
  </si>
  <si>
    <t>100402007000310</t>
  </si>
  <si>
    <t>张若素</t>
  </si>
  <si>
    <t>118462009000712</t>
  </si>
  <si>
    <t>陈浩松</t>
  </si>
  <si>
    <t>100282112801234</t>
  </si>
  <si>
    <t>科学社会主义与国际共产主义运动</t>
  </si>
  <si>
    <t>曹越照</t>
  </si>
  <si>
    <t>102002210914676</t>
  </si>
  <si>
    <t>程琳</t>
  </si>
  <si>
    <t>101402008010542</t>
  </si>
  <si>
    <t>武精茂</t>
  </si>
  <si>
    <t>104762002310233</t>
  </si>
  <si>
    <t>刘宇森</t>
  </si>
  <si>
    <t>106352332034170</t>
  </si>
  <si>
    <t>李佳其</t>
  </si>
  <si>
    <t>878022030203006</t>
  </si>
  <si>
    <t>冯东海</t>
  </si>
  <si>
    <t>105202666614029</t>
  </si>
  <si>
    <t>行政学</t>
  </si>
  <si>
    <t>105002010117745</t>
  </si>
  <si>
    <t>尹若鸿</t>
  </si>
  <si>
    <t>100862063000006</t>
  </si>
  <si>
    <t>105612200008753</t>
  </si>
  <si>
    <t>徐一航</t>
  </si>
  <si>
    <t>101832219106851</t>
  </si>
  <si>
    <t>社会学</t>
  </si>
  <si>
    <t>谭起</t>
  </si>
  <si>
    <t>102842210711310</t>
  </si>
  <si>
    <t>任格</t>
  </si>
  <si>
    <t>103842211110974</t>
  </si>
  <si>
    <t>巩皓东</t>
  </si>
  <si>
    <t>105422370312266</t>
  </si>
  <si>
    <t>李芸芸</t>
  </si>
  <si>
    <t>104872000145974</t>
  </si>
  <si>
    <t>路文丽</t>
  </si>
  <si>
    <t>104862117027352</t>
  </si>
  <si>
    <t>张雨露</t>
  </si>
  <si>
    <t>105422511012314</t>
  </si>
  <si>
    <t>张士珂</t>
  </si>
  <si>
    <t>100192510711673</t>
  </si>
  <si>
    <t>郭帅梁</t>
  </si>
  <si>
    <t>102762212700023</t>
  </si>
  <si>
    <t>102942210904998</t>
  </si>
  <si>
    <t>杨恺屹</t>
  </si>
  <si>
    <t>102932211400084</t>
  </si>
  <si>
    <t>101402009010725</t>
  </si>
  <si>
    <t>民俗学</t>
  </si>
  <si>
    <t>席晓燕</t>
  </si>
  <si>
    <t>106562030300020</t>
  </si>
  <si>
    <t>苏丽萍</t>
  </si>
  <si>
    <t>101402009010701</t>
  </si>
  <si>
    <t>荣欣宇</t>
  </si>
  <si>
    <t>101832218209484</t>
  </si>
  <si>
    <t>马克思主义理论</t>
  </si>
  <si>
    <t>李晨昊</t>
  </si>
  <si>
    <t>100802026010524</t>
  </si>
  <si>
    <t>申浩然</t>
  </si>
  <si>
    <t>101832218222461</t>
  </si>
  <si>
    <t>肖旭威</t>
  </si>
  <si>
    <t>100802026010408</t>
  </si>
  <si>
    <t>梁汉昭</t>
  </si>
  <si>
    <t>101832218208146</t>
  </si>
  <si>
    <t>周文玉</t>
  </si>
  <si>
    <t>104252540004395</t>
  </si>
  <si>
    <t>101832218209058</t>
  </si>
  <si>
    <t>何 欣</t>
  </si>
  <si>
    <t>878022030500028</t>
  </si>
  <si>
    <t>霍松亮</t>
  </si>
  <si>
    <t>100032069108609</t>
  </si>
  <si>
    <t>中国史</t>
  </si>
  <si>
    <t>程紫微</t>
  </si>
  <si>
    <t>104972400339030</t>
  </si>
  <si>
    <t>102122060208162</t>
  </si>
  <si>
    <t>李雅欣</t>
  </si>
  <si>
    <t>102122060208172</t>
  </si>
  <si>
    <t>刘乘林</t>
  </si>
  <si>
    <t>100012000210182</t>
  </si>
  <si>
    <t>李英达</t>
  </si>
  <si>
    <t>102122060208181</t>
  </si>
  <si>
    <t>杨立闯</t>
  </si>
  <si>
    <t>878022060200059</t>
  </si>
  <si>
    <t>张加力</t>
  </si>
  <si>
    <t>101832219114210</t>
  </si>
  <si>
    <t>世界史</t>
  </si>
  <si>
    <t>104452202211255</t>
  </si>
  <si>
    <t>张马天浪</t>
  </si>
  <si>
    <t>102692102011342</t>
  </si>
  <si>
    <t>庞国昊</t>
  </si>
  <si>
    <t>107302121007360</t>
  </si>
  <si>
    <t>102122060208156</t>
  </si>
  <si>
    <t>邓丛福</t>
  </si>
  <si>
    <t>101832211215729</t>
  </si>
  <si>
    <t>思想政治理论</t>
  </si>
  <si>
    <t>复试（专业课＋政治）平均分</t>
  </si>
  <si>
    <t>复试（专业课＋政治）权重0.7</t>
  </si>
  <si>
    <t>邓文清</t>
  </si>
  <si>
    <t>104882423809609</t>
  </si>
  <si>
    <t>\</t>
  </si>
  <si>
    <t>社会工作</t>
  </si>
  <si>
    <t>肖成坤</t>
  </si>
  <si>
    <t>101082210001388</t>
  </si>
  <si>
    <t>钟雅飞</t>
  </si>
  <si>
    <t>105202666623024</t>
  </si>
  <si>
    <t>韩雨晨</t>
  </si>
  <si>
    <t>103452210001132</t>
  </si>
  <si>
    <t>石淳钰</t>
  </si>
  <si>
    <t>105612200010830</t>
  </si>
  <si>
    <t>蔡雨昕</t>
  </si>
  <si>
    <t>105202666603339</t>
  </si>
  <si>
    <t>庞璐璐</t>
  </si>
  <si>
    <t>104882410305760</t>
  </si>
  <si>
    <t>周宇航</t>
  </si>
  <si>
    <t>103632011100013</t>
  </si>
  <si>
    <t>王艳红</t>
  </si>
  <si>
    <t>100272998250150</t>
  </si>
  <si>
    <t>钟满玉</t>
  </si>
  <si>
    <t>102882500013339</t>
  </si>
  <si>
    <t>陈梦瑶</t>
  </si>
  <si>
    <t>103452210001064</t>
  </si>
  <si>
    <t>田明星</t>
  </si>
  <si>
    <t>102122035211462</t>
  </si>
  <si>
    <t>刘亚敏</t>
  </si>
  <si>
    <t>100552333310593</t>
  </si>
  <si>
    <t>董丽苹</t>
  </si>
  <si>
    <t>104592410520152</t>
  </si>
  <si>
    <t>许滢浩</t>
  </si>
  <si>
    <t>102882500013410</t>
  </si>
  <si>
    <t>公共管理</t>
  </si>
  <si>
    <t>向郁雯</t>
  </si>
  <si>
    <t>106322125200479</t>
  </si>
  <si>
    <t>马月莹</t>
  </si>
  <si>
    <t>李枫荻</t>
  </si>
  <si>
    <t>106522212520826</t>
  </si>
  <si>
    <t>周朱杰</t>
  </si>
  <si>
    <t>102122125510086</t>
  </si>
  <si>
    <t>宋冬梅</t>
  </si>
  <si>
    <t>106512125391484</t>
  </si>
  <si>
    <t>项九龄</t>
  </si>
  <si>
    <t>韩盛平</t>
  </si>
  <si>
    <t>闫佳亮</t>
  </si>
  <si>
    <t>101832212334251</t>
  </si>
  <si>
    <t>王佳宁</t>
  </si>
  <si>
    <t>谢姗姗</t>
  </si>
  <si>
    <t>104752125100003</t>
  </si>
  <si>
    <t>100532250051014</t>
  </si>
  <si>
    <t>101832212534350</t>
  </si>
  <si>
    <t>105892006001133</t>
  </si>
  <si>
    <t>104902108003137</t>
  </si>
  <si>
    <t>张春花</t>
  </si>
  <si>
    <t>103862102917394</t>
  </si>
  <si>
    <t>\</t>
  </si>
  <si>
    <t>贾舒显</t>
  </si>
  <si>
    <t>104642410110086</t>
  </si>
  <si>
    <t>行政学</t>
  </si>
  <si>
    <t>104232420323682</t>
  </si>
  <si>
    <t>104972400347776</t>
  </si>
  <si>
    <t>科学社会主义与国际共产主义运动（一志愿破格）</t>
  </si>
  <si>
    <t>马克思主义理论（一志愿破格）</t>
  </si>
  <si>
    <t>中国史（一志愿破格）</t>
  </si>
  <si>
    <t>朱 妍</t>
  </si>
  <si>
    <t>李 欣</t>
  </si>
  <si>
    <t>黄 倩</t>
  </si>
  <si>
    <t>吴 淼</t>
  </si>
  <si>
    <t>宋 宁</t>
  </si>
  <si>
    <t>鞠 兵</t>
  </si>
  <si>
    <t>陈 琪</t>
  </si>
  <si>
    <t>刘 洁</t>
  </si>
  <si>
    <t>孙 扬</t>
  </si>
  <si>
    <t>张 创</t>
  </si>
  <si>
    <t>杨 帆</t>
  </si>
  <si>
    <t>张 婷</t>
  </si>
  <si>
    <t>黑龙江省社会科学院2022年学术型硕士研究生拟录取考生名单</t>
  </si>
  <si>
    <t>黑龙江省社会科学院2022年专业型硕士研究生拟录取考生名单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</si>
</sst>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8"/>
      <name val="宋体"/>
      <family val="0"/>
    </font>
    <font>
      <sz val="20"/>
      <color indexed="8"/>
      <name val="宋体"/>
      <family val="0"/>
    </font>
    <font>
      <sz val="36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mbria"/>
      <family val="0"/>
    </font>
    <font>
      <sz val="20"/>
      <name val="Cambria"/>
      <family val="0"/>
    </font>
    <font>
      <sz val="16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centerContinuous" vertical="top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top"/>
    </xf>
    <xf numFmtId="176" fontId="3" fillId="0" borderId="0" xfId="0" applyNumberFormat="1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="50" zoomScaleNormal="50" zoomScalePageLayoutView="0" workbookViewId="0" topLeftCell="A1">
      <selection activeCell="A1" sqref="A1:R1"/>
    </sheetView>
  </sheetViews>
  <sheetFormatPr defaultColWidth="9.00390625" defaultRowHeight="15"/>
  <cols>
    <col min="1" max="1" width="8.57421875" style="0" customWidth="1"/>
    <col min="2" max="2" width="16.00390625" style="0" customWidth="1"/>
    <col min="3" max="3" width="30.140625" style="0" customWidth="1"/>
    <col min="4" max="5" width="8.57421875" style="0" customWidth="1"/>
    <col min="6" max="7" width="14.140625" style="0" customWidth="1"/>
    <col min="8" max="8" width="16.00390625" style="0" customWidth="1"/>
    <col min="9" max="9" width="19.7109375" style="0" customWidth="1"/>
    <col min="10" max="10" width="18.421875" style="0" customWidth="1"/>
    <col min="11" max="11" width="16.00390625" style="0" customWidth="1"/>
    <col min="12" max="12" width="21.00390625" style="0" customWidth="1"/>
    <col min="13" max="13" width="19.7109375" style="0" customWidth="1"/>
    <col min="14" max="14" width="17.7109375" style="0" customWidth="1"/>
    <col min="15" max="15" width="16.00390625" style="0" customWidth="1"/>
    <col min="16" max="16" width="18.00390625" style="0" customWidth="1"/>
    <col min="17" max="17" width="19.7109375" style="0" customWidth="1"/>
    <col min="18" max="18" width="65.28125" style="0" customWidth="1"/>
    <col min="19" max="21" width="10.7109375" style="0" customWidth="1"/>
    <col min="22" max="22" width="12.421875" style="0" customWidth="1"/>
    <col min="23" max="25" width="12.57421875" style="0" customWidth="1"/>
    <col min="26" max="26" width="10.57421875" style="0" customWidth="1"/>
  </cols>
  <sheetData>
    <row r="1" spans="1:26" s="1" customFormat="1" ht="54" customHeight="1">
      <c r="A1" s="21" t="s">
        <v>212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7"/>
      <c r="T1" s="7"/>
      <c r="U1" s="7"/>
      <c r="V1" s="7"/>
      <c r="W1" s="7"/>
      <c r="X1" s="7"/>
      <c r="Y1" s="7"/>
      <c r="Z1" s="7"/>
    </row>
    <row r="2" spans="1:26" s="1" customFormat="1" ht="18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5"/>
      <c r="T2" s="15"/>
      <c r="U2" s="15"/>
      <c r="V2" s="15"/>
      <c r="W2" s="15"/>
      <c r="X2" s="15"/>
      <c r="Y2" s="15"/>
      <c r="Z2" s="15"/>
    </row>
    <row r="3" spans="1:18" s="1" customFormat="1" ht="49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5" t="s">
        <v>10</v>
      </c>
      <c r="K3" s="3" t="s">
        <v>11</v>
      </c>
      <c r="L3" s="5" t="s">
        <v>12</v>
      </c>
      <c r="M3" s="3" t="s">
        <v>13</v>
      </c>
      <c r="N3" s="5" t="s">
        <v>14</v>
      </c>
      <c r="O3" s="3" t="s">
        <v>15</v>
      </c>
      <c r="P3" s="5" t="s">
        <v>16</v>
      </c>
      <c r="Q3" s="3" t="s">
        <v>17</v>
      </c>
      <c r="R3" s="3" t="s">
        <v>18</v>
      </c>
    </row>
    <row r="4" spans="1:18" s="2" customFormat="1" ht="45" customHeight="1">
      <c r="A4" s="4">
        <v>1</v>
      </c>
      <c r="B4" s="4" t="s">
        <v>19</v>
      </c>
      <c r="C4" s="4" t="s">
        <v>20</v>
      </c>
      <c r="D4" s="4">
        <v>64</v>
      </c>
      <c r="E4" s="4">
        <v>72</v>
      </c>
      <c r="F4" s="4">
        <v>105</v>
      </c>
      <c r="G4" s="4">
        <v>127</v>
      </c>
      <c r="H4" s="4">
        <v>368</v>
      </c>
      <c r="I4" s="6">
        <f aca="true" t="shared" si="0" ref="I4:I25">H4/5</f>
        <v>73.6</v>
      </c>
      <c r="J4" s="6">
        <f aca="true" t="shared" si="1" ref="J4:J27">I4*0.6</f>
        <v>44.16</v>
      </c>
      <c r="K4" s="6">
        <v>88</v>
      </c>
      <c r="L4" s="6">
        <f>K4*0.3</f>
        <v>26.4</v>
      </c>
      <c r="M4" s="6">
        <v>93.2</v>
      </c>
      <c r="N4" s="6">
        <f>M4*0.7</f>
        <v>65.24</v>
      </c>
      <c r="O4" s="6">
        <f aca="true" t="shared" si="2" ref="O4:O24">K4*0.3+M4*0.7</f>
        <v>91.63999999999999</v>
      </c>
      <c r="P4" s="6">
        <f aca="true" t="shared" si="3" ref="P4:P25">O4*0.4</f>
        <v>36.656</v>
      </c>
      <c r="Q4" s="6">
        <f aca="true" t="shared" si="4" ref="Q4:Q25">J4+P4</f>
        <v>80.816</v>
      </c>
      <c r="R4" s="4" t="s">
        <v>21</v>
      </c>
    </row>
    <row r="5" spans="1:18" s="2" customFormat="1" ht="45" customHeight="1">
      <c r="A5" s="4">
        <v>2</v>
      </c>
      <c r="B5" s="4" t="s">
        <v>22</v>
      </c>
      <c r="C5" s="4" t="s">
        <v>23</v>
      </c>
      <c r="D5" s="4">
        <v>68</v>
      </c>
      <c r="E5" s="4">
        <v>73</v>
      </c>
      <c r="F5" s="4">
        <v>115</v>
      </c>
      <c r="G5" s="4">
        <v>124</v>
      </c>
      <c r="H5" s="4">
        <v>380</v>
      </c>
      <c r="I5" s="6">
        <f t="shared" si="0"/>
        <v>76</v>
      </c>
      <c r="J5" s="6">
        <f t="shared" si="1"/>
        <v>45.6</v>
      </c>
      <c r="K5" s="6">
        <v>84</v>
      </c>
      <c r="L5" s="6">
        <f aca="true" t="shared" si="5" ref="L5:L37">K5*0.3</f>
        <v>25.2</v>
      </c>
      <c r="M5" s="6">
        <v>79.2</v>
      </c>
      <c r="N5" s="6">
        <f aca="true" t="shared" si="6" ref="N5:N37">M5*0.7</f>
        <v>55.44</v>
      </c>
      <c r="O5" s="6">
        <f t="shared" si="2"/>
        <v>80.64</v>
      </c>
      <c r="P5" s="6">
        <f t="shared" si="3"/>
        <v>32.256</v>
      </c>
      <c r="Q5" s="6">
        <f t="shared" si="4"/>
        <v>77.856</v>
      </c>
      <c r="R5" s="4" t="s">
        <v>21</v>
      </c>
    </row>
    <row r="6" spans="1:18" s="2" customFormat="1" ht="45" customHeight="1">
      <c r="A6" s="4">
        <v>3</v>
      </c>
      <c r="B6" s="4" t="s">
        <v>24</v>
      </c>
      <c r="C6" s="4" t="s">
        <v>25</v>
      </c>
      <c r="D6" s="4">
        <v>78</v>
      </c>
      <c r="E6" s="4">
        <v>72</v>
      </c>
      <c r="F6" s="4">
        <v>110</v>
      </c>
      <c r="G6" s="4">
        <v>115</v>
      </c>
      <c r="H6" s="4">
        <v>375</v>
      </c>
      <c r="I6" s="6">
        <f t="shared" si="0"/>
        <v>75</v>
      </c>
      <c r="J6" s="6">
        <f t="shared" si="1"/>
        <v>45</v>
      </c>
      <c r="K6" s="6">
        <v>80</v>
      </c>
      <c r="L6" s="6">
        <f t="shared" si="5"/>
        <v>24</v>
      </c>
      <c r="M6" s="6">
        <v>83</v>
      </c>
      <c r="N6" s="6">
        <f t="shared" si="6"/>
        <v>58.099999999999994</v>
      </c>
      <c r="O6" s="6">
        <f t="shared" si="2"/>
        <v>82.1</v>
      </c>
      <c r="P6" s="6">
        <f t="shared" si="3"/>
        <v>32.839999999999996</v>
      </c>
      <c r="Q6" s="6">
        <f t="shared" si="4"/>
        <v>77.84</v>
      </c>
      <c r="R6" s="4" t="s">
        <v>21</v>
      </c>
    </row>
    <row r="7" spans="1:18" s="2" customFormat="1" ht="45" customHeight="1">
      <c r="A7" s="4">
        <v>4</v>
      </c>
      <c r="B7" s="4" t="s">
        <v>26</v>
      </c>
      <c r="C7" s="4" t="s">
        <v>27</v>
      </c>
      <c r="D7" s="4">
        <v>65</v>
      </c>
      <c r="E7" s="4">
        <v>77</v>
      </c>
      <c r="F7" s="4">
        <v>101</v>
      </c>
      <c r="G7" s="4">
        <v>118</v>
      </c>
      <c r="H7" s="4">
        <v>361</v>
      </c>
      <c r="I7" s="6">
        <f t="shared" si="0"/>
        <v>72.2</v>
      </c>
      <c r="J7" s="6">
        <f t="shared" si="1"/>
        <v>43.32</v>
      </c>
      <c r="K7" s="6">
        <v>80</v>
      </c>
      <c r="L7" s="6">
        <f t="shared" si="5"/>
        <v>24</v>
      </c>
      <c r="M7" s="6">
        <v>81.2</v>
      </c>
      <c r="N7" s="6">
        <f t="shared" si="6"/>
        <v>56.839999999999996</v>
      </c>
      <c r="O7" s="6">
        <f t="shared" si="2"/>
        <v>80.84</v>
      </c>
      <c r="P7" s="6">
        <f t="shared" si="3"/>
        <v>32.336000000000006</v>
      </c>
      <c r="Q7" s="6">
        <f t="shared" si="4"/>
        <v>75.656</v>
      </c>
      <c r="R7" s="4" t="s">
        <v>21</v>
      </c>
    </row>
    <row r="8" spans="1:18" s="2" customFormat="1" ht="45" customHeight="1">
      <c r="A8" s="4">
        <v>5</v>
      </c>
      <c r="B8" s="4" t="s">
        <v>28</v>
      </c>
      <c r="C8" s="4" t="s">
        <v>29</v>
      </c>
      <c r="D8" s="4">
        <v>76</v>
      </c>
      <c r="E8" s="4">
        <v>77</v>
      </c>
      <c r="F8" s="4">
        <v>112</v>
      </c>
      <c r="G8" s="4">
        <v>118</v>
      </c>
      <c r="H8" s="4">
        <v>383</v>
      </c>
      <c r="I8" s="6">
        <f t="shared" si="0"/>
        <v>76.6</v>
      </c>
      <c r="J8" s="6">
        <f t="shared" si="1"/>
        <v>45.959999999999994</v>
      </c>
      <c r="K8" s="6">
        <v>90</v>
      </c>
      <c r="L8" s="6">
        <f t="shared" si="5"/>
        <v>27</v>
      </c>
      <c r="M8" s="6">
        <v>91</v>
      </c>
      <c r="N8" s="6">
        <f t="shared" si="6"/>
        <v>63.699999999999996</v>
      </c>
      <c r="O8" s="6">
        <f t="shared" si="2"/>
        <v>90.69999999999999</v>
      </c>
      <c r="P8" s="6">
        <f t="shared" si="3"/>
        <v>36.279999999999994</v>
      </c>
      <c r="Q8" s="6">
        <f t="shared" si="4"/>
        <v>82.23999999999998</v>
      </c>
      <c r="R8" s="4" t="s">
        <v>30</v>
      </c>
    </row>
    <row r="9" spans="1:18" s="2" customFormat="1" ht="45" customHeight="1">
      <c r="A9" s="4">
        <v>6</v>
      </c>
      <c r="B9" s="4" t="s">
        <v>31</v>
      </c>
      <c r="C9" s="4" t="s">
        <v>32</v>
      </c>
      <c r="D9" s="4">
        <v>69</v>
      </c>
      <c r="E9" s="4">
        <v>75</v>
      </c>
      <c r="F9" s="4">
        <v>101</v>
      </c>
      <c r="G9" s="4">
        <v>119</v>
      </c>
      <c r="H9" s="4">
        <v>364</v>
      </c>
      <c r="I9" s="6">
        <f t="shared" si="0"/>
        <v>72.8</v>
      </c>
      <c r="J9" s="6">
        <f t="shared" si="1"/>
        <v>43.68</v>
      </c>
      <c r="K9" s="6">
        <v>90</v>
      </c>
      <c r="L9" s="6">
        <f t="shared" si="5"/>
        <v>27</v>
      </c>
      <c r="M9" s="6">
        <v>89</v>
      </c>
      <c r="N9" s="6">
        <f t="shared" si="6"/>
        <v>62.3</v>
      </c>
      <c r="O9" s="6">
        <f t="shared" si="2"/>
        <v>89.3</v>
      </c>
      <c r="P9" s="6">
        <f t="shared" si="3"/>
        <v>35.72</v>
      </c>
      <c r="Q9" s="6">
        <f t="shared" si="4"/>
        <v>79.4</v>
      </c>
      <c r="R9" s="4" t="s">
        <v>30</v>
      </c>
    </row>
    <row r="10" spans="1:18" s="2" customFormat="1" ht="45" customHeight="1">
      <c r="A10" s="4">
        <v>7</v>
      </c>
      <c r="B10" s="4" t="s">
        <v>33</v>
      </c>
      <c r="C10" s="4" t="s">
        <v>34</v>
      </c>
      <c r="D10" s="4">
        <v>52</v>
      </c>
      <c r="E10" s="4">
        <v>65</v>
      </c>
      <c r="F10" s="4">
        <v>126</v>
      </c>
      <c r="G10" s="4">
        <v>129</v>
      </c>
      <c r="H10" s="4">
        <v>372</v>
      </c>
      <c r="I10" s="6">
        <f t="shared" si="0"/>
        <v>74.4</v>
      </c>
      <c r="J10" s="6">
        <f t="shared" si="1"/>
        <v>44.64</v>
      </c>
      <c r="K10" s="6">
        <v>82</v>
      </c>
      <c r="L10" s="6">
        <f t="shared" si="5"/>
        <v>24.599999999999998</v>
      </c>
      <c r="M10" s="6">
        <v>86</v>
      </c>
      <c r="N10" s="6">
        <f t="shared" si="6"/>
        <v>60.199999999999996</v>
      </c>
      <c r="O10" s="6">
        <f t="shared" si="2"/>
        <v>84.8</v>
      </c>
      <c r="P10" s="6">
        <f t="shared" si="3"/>
        <v>33.92</v>
      </c>
      <c r="Q10" s="6">
        <f t="shared" si="4"/>
        <v>78.56</v>
      </c>
      <c r="R10" s="4" t="s">
        <v>30</v>
      </c>
    </row>
    <row r="11" spans="1:18" s="2" customFormat="1" ht="45" customHeight="1">
      <c r="A11" s="4">
        <v>8</v>
      </c>
      <c r="B11" s="4" t="s">
        <v>35</v>
      </c>
      <c r="C11" s="4" t="s">
        <v>36</v>
      </c>
      <c r="D11" s="4">
        <v>65</v>
      </c>
      <c r="E11" s="4">
        <v>78</v>
      </c>
      <c r="F11" s="4">
        <v>108</v>
      </c>
      <c r="G11" s="4">
        <v>109</v>
      </c>
      <c r="H11" s="4">
        <v>360</v>
      </c>
      <c r="I11" s="6">
        <f t="shared" si="0"/>
        <v>72</v>
      </c>
      <c r="J11" s="6">
        <f t="shared" si="1"/>
        <v>43.199999999999996</v>
      </c>
      <c r="K11" s="6">
        <v>75</v>
      </c>
      <c r="L11" s="6">
        <f t="shared" si="5"/>
        <v>22.5</v>
      </c>
      <c r="M11" s="6">
        <v>90</v>
      </c>
      <c r="N11" s="6">
        <f t="shared" si="6"/>
        <v>62.99999999999999</v>
      </c>
      <c r="O11" s="6">
        <f t="shared" si="2"/>
        <v>85.5</v>
      </c>
      <c r="P11" s="6">
        <f t="shared" si="3"/>
        <v>34.2</v>
      </c>
      <c r="Q11" s="6">
        <f t="shared" si="4"/>
        <v>77.4</v>
      </c>
      <c r="R11" s="4" t="s">
        <v>30</v>
      </c>
    </row>
    <row r="12" spans="1:19" s="8" customFormat="1" ht="45" customHeight="1">
      <c r="A12" s="4">
        <v>9</v>
      </c>
      <c r="B12" s="4" t="s">
        <v>37</v>
      </c>
      <c r="C12" s="4" t="s">
        <v>38</v>
      </c>
      <c r="D12" s="4">
        <v>62</v>
      </c>
      <c r="E12" s="4">
        <v>70</v>
      </c>
      <c r="F12" s="4">
        <v>126</v>
      </c>
      <c r="G12" s="4">
        <v>113</v>
      </c>
      <c r="H12" s="4">
        <v>371</v>
      </c>
      <c r="I12" s="6">
        <f t="shared" si="0"/>
        <v>74.2</v>
      </c>
      <c r="J12" s="6">
        <f t="shared" si="1"/>
        <v>44.52</v>
      </c>
      <c r="K12" s="6">
        <v>78</v>
      </c>
      <c r="L12" s="6">
        <f t="shared" si="5"/>
        <v>23.4</v>
      </c>
      <c r="M12" s="6">
        <v>82</v>
      </c>
      <c r="N12" s="6">
        <f t="shared" si="6"/>
        <v>57.4</v>
      </c>
      <c r="O12" s="6">
        <f t="shared" si="2"/>
        <v>80.8</v>
      </c>
      <c r="P12" s="6">
        <f t="shared" si="3"/>
        <v>32.32</v>
      </c>
      <c r="Q12" s="6">
        <f t="shared" si="4"/>
        <v>76.84</v>
      </c>
      <c r="R12" s="4" t="s">
        <v>30</v>
      </c>
      <c r="S12" s="2"/>
    </row>
    <row r="13" spans="1:18" s="2" customFormat="1" ht="45" customHeight="1">
      <c r="A13" s="4">
        <v>10</v>
      </c>
      <c r="B13" s="4" t="s">
        <v>205</v>
      </c>
      <c r="C13" s="4" t="s">
        <v>39</v>
      </c>
      <c r="D13" s="4">
        <v>67</v>
      </c>
      <c r="E13" s="4">
        <v>67</v>
      </c>
      <c r="F13" s="4">
        <v>113</v>
      </c>
      <c r="G13" s="4">
        <v>113</v>
      </c>
      <c r="H13" s="4">
        <v>360</v>
      </c>
      <c r="I13" s="6">
        <f t="shared" si="0"/>
        <v>72</v>
      </c>
      <c r="J13" s="6">
        <f t="shared" si="1"/>
        <v>43.199999999999996</v>
      </c>
      <c r="K13" s="6">
        <v>75</v>
      </c>
      <c r="L13" s="6">
        <f t="shared" si="5"/>
        <v>22.5</v>
      </c>
      <c r="M13" s="6">
        <v>87</v>
      </c>
      <c r="N13" s="6">
        <f t="shared" si="6"/>
        <v>60.9</v>
      </c>
      <c r="O13" s="6">
        <f t="shared" si="2"/>
        <v>83.4</v>
      </c>
      <c r="P13" s="6">
        <f t="shared" si="3"/>
        <v>33.36000000000001</v>
      </c>
      <c r="Q13" s="6">
        <f t="shared" si="4"/>
        <v>76.56</v>
      </c>
      <c r="R13" s="4" t="s">
        <v>30</v>
      </c>
    </row>
    <row r="14" spans="1:18" s="2" customFormat="1" ht="45" customHeight="1">
      <c r="A14" s="4">
        <v>11</v>
      </c>
      <c r="B14" s="4" t="s">
        <v>40</v>
      </c>
      <c r="C14" s="4" t="s">
        <v>41</v>
      </c>
      <c r="D14" s="4">
        <v>67</v>
      </c>
      <c r="E14" s="4">
        <v>76</v>
      </c>
      <c r="F14" s="4">
        <v>96</v>
      </c>
      <c r="G14" s="4">
        <v>119</v>
      </c>
      <c r="H14" s="4">
        <v>358</v>
      </c>
      <c r="I14" s="6">
        <f t="shared" si="0"/>
        <v>71.6</v>
      </c>
      <c r="J14" s="6">
        <f t="shared" si="1"/>
        <v>42.959999999999994</v>
      </c>
      <c r="K14" s="6">
        <v>85</v>
      </c>
      <c r="L14" s="6">
        <f t="shared" si="5"/>
        <v>25.5</v>
      </c>
      <c r="M14" s="6">
        <v>83</v>
      </c>
      <c r="N14" s="6">
        <f t="shared" si="6"/>
        <v>58.099999999999994</v>
      </c>
      <c r="O14" s="6">
        <f t="shared" si="2"/>
        <v>83.6</v>
      </c>
      <c r="P14" s="6">
        <f t="shared" si="3"/>
        <v>33.44</v>
      </c>
      <c r="Q14" s="6">
        <f t="shared" si="4"/>
        <v>76.39999999999999</v>
      </c>
      <c r="R14" s="4" t="s">
        <v>30</v>
      </c>
    </row>
    <row r="15" spans="1:18" s="2" customFormat="1" ht="45" customHeight="1">
      <c r="A15" s="4">
        <v>12</v>
      </c>
      <c r="B15" s="4" t="s">
        <v>42</v>
      </c>
      <c r="C15" s="4" t="s">
        <v>43</v>
      </c>
      <c r="D15" s="4">
        <v>56</v>
      </c>
      <c r="E15" s="4">
        <v>75</v>
      </c>
      <c r="F15" s="4">
        <v>102</v>
      </c>
      <c r="G15" s="4">
        <v>126</v>
      </c>
      <c r="H15" s="4">
        <v>359</v>
      </c>
      <c r="I15" s="6">
        <f t="shared" si="0"/>
        <v>71.8</v>
      </c>
      <c r="J15" s="6">
        <f t="shared" si="1"/>
        <v>43.08</v>
      </c>
      <c r="K15" s="6">
        <v>88</v>
      </c>
      <c r="L15" s="6">
        <f t="shared" si="5"/>
        <v>26.4</v>
      </c>
      <c r="M15" s="6">
        <v>81</v>
      </c>
      <c r="N15" s="6">
        <f t="shared" si="6"/>
        <v>56.699999999999996</v>
      </c>
      <c r="O15" s="6">
        <f t="shared" si="2"/>
        <v>83.1</v>
      </c>
      <c r="P15" s="6">
        <f t="shared" si="3"/>
        <v>33.24</v>
      </c>
      <c r="Q15" s="6">
        <f t="shared" si="4"/>
        <v>76.32</v>
      </c>
      <c r="R15" s="4" t="s">
        <v>30</v>
      </c>
    </row>
    <row r="16" spans="1:18" s="2" customFormat="1" ht="45" customHeight="1">
      <c r="A16" s="4">
        <v>13</v>
      </c>
      <c r="B16" s="4" t="s">
        <v>44</v>
      </c>
      <c r="C16" s="4" t="s">
        <v>45</v>
      </c>
      <c r="D16" s="4">
        <v>68</v>
      </c>
      <c r="E16" s="4">
        <v>74</v>
      </c>
      <c r="F16" s="4">
        <v>102</v>
      </c>
      <c r="G16" s="4">
        <v>122</v>
      </c>
      <c r="H16" s="4">
        <v>366</v>
      </c>
      <c r="I16" s="6">
        <f t="shared" si="0"/>
        <v>73.2</v>
      </c>
      <c r="J16" s="6">
        <f t="shared" si="1"/>
        <v>43.92</v>
      </c>
      <c r="K16" s="6">
        <v>98</v>
      </c>
      <c r="L16" s="6">
        <f t="shared" si="5"/>
        <v>29.4</v>
      </c>
      <c r="M16" s="6">
        <v>95</v>
      </c>
      <c r="N16" s="6">
        <f t="shared" si="6"/>
        <v>66.5</v>
      </c>
      <c r="O16" s="6">
        <f t="shared" si="2"/>
        <v>95.9</v>
      </c>
      <c r="P16" s="6">
        <f t="shared" si="3"/>
        <v>38.36000000000001</v>
      </c>
      <c r="Q16" s="6">
        <f t="shared" si="4"/>
        <v>82.28</v>
      </c>
      <c r="R16" s="4" t="s">
        <v>46</v>
      </c>
    </row>
    <row r="17" spans="1:19" s="2" customFormat="1" ht="45" customHeight="1">
      <c r="A17" s="4">
        <v>14</v>
      </c>
      <c r="B17" s="4" t="s">
        <v>47</v>
      </c>
      <c r="C17" s="4" t="s">
        <v>48</v>
      </c>
      <c r="D17" s="4">
        <v>60</v>
      </c>
      <c r="E17" s="4">
        <v>77</v>
      </c>
      <c r="F17" s="4">
        <v>116</v>
      </c>
      <c r="G17" s="4">
        <v>125</v>
      </c>
      <c r="H17" s="4">
        <v>378</v>
      </c>
      <c r="I17" s="6">
        <f t="shared" si="0"/>
        <v>75.6</v>
      </c>
      <c r="J17" s="6">
        <f t="shared" si="1"/>
        <v>45.35999999999999</v>
      </c>
      <c r="K17" s="6">
        <v>90</v>
      </c>
      <c r="L17" s="6">
        <f t="shared" si="5"/>
        <v>27</v>
      </c>
      <c r="M17" s="6">
        <v>93</v>
      </c>
      <c r="N17" s="6">
        <f t="shared" si="6"/>
        <v>65.1</v>
      </c>
      <c r="O17" s="6">
        <f t="shared" si="2"/>
        <v>92.1</v>
      </c>
      <c r="P17" s="6">
        <f t="shared" si="3"/>
        <v>36.839999999999996</v>
      </c>
      <c r="Q17" s="6">
        <f t="shared" si="4"/>
        <v>82.19999999999999</v>
      </c>
      <c r="R17" s="4" t="s">
        <v>46</v>
      </c>
      <c r="S17" s="8"/>
    </row>
    <row r="18" spans="1:18" s="2" customFormat="1" ht="45" customHeight="1">
      <c r="A18" s="4">
        <v>15</v>
      </c>
      <c r="B18" s="4" t="s">
        <v>49</v>
      </c>
      <c r="C18" s="4" t="s">
        <v>50</v>
      </c>
      <c r="D18" s="4">
        <v>59</v>
      </c>
      <c r="E18" s="4">
        <v>77</v>
      </c>
      <c r="F18" s="4">
        <v>103</v>
      </c>
      <c r="G18" s="4">
        <v>129</v>
      </c>
      <c r="H18" s="4">
        <v>368</v>
      </c>
      <c r="I18" s="6">
        <f t="shared" si="0"/>
        <v>73.6</v>
      </c>
      <c r="J18" s="6">
        <f t="shared" si="1"/>
        <v>44.16</v>
      </c>
      <c r="K18" s="6">
        <v>84</v>
      </c>
      <c r="L18" s="6">
        <f t="shared" si="5"/>
        <v>25.2</v>
      </c>
      <c r="M18" s="6">
        <v>92</v>
      </c>
      <c r="N18" s="6">
        <f t="shared" si="6"/>
        <v>64.39999999999999</v>
      </c>
      <c r="O18" s="6">
        <f t="shared" si="2"/>
        <v>89.6</v>
      </c>
      <c r="P18" s="6">
        <f t="shared" si="3"/>
        <v>35.839999999999996</v>
      </c>
      <c r="Q18" s="6">
        <f t="shared" si="4"/>
        <v>80</v>
      </c>
      <c r="R18" s="4" t="s">
        <v>46</v>
      </c>
    </row>
    <row r="19" spans="1:18" s="2" customFormat="1" ht="45" customHeight="1">
      <c r="A19" s="4">
        <v>16</v>
      </c>
      <c r="B19" s="4" t="s">
        <v>51</v>
      </c>
      <c r="C19" s="4" t="s">
        <v>52</v>
      </c>
      <c r="D19" s="4">
        <v>58</v>
      </c>
      <c r="E19" s="4">
        <v>78</v>
      </c>
      <c r="F19" s="4">
        <v>114</v>
      </c>
      <c r="G19" s="4">
        <v>115</v>
      </c>
      <c r="H19" s="4">
        <v>365</v>
      </c>
      <c r="I19" s="6">
        <f t="shared" si="0"/>
        <v>73</v>
      </c>
      <c r="J19" s="6">
        <f t="shared" si="1"/>
        <v>43.8</v>
      </c>
      <c r="K19" s="6">
        <v>82</v>
      </c>
      <c r="L19" s="6">
        <f t="shared" si="5"/>
        <v>24.599999999999998</v>
      </c>
      <c r="M19" s="6">
        <v>88</v>
      </c>
      <c r="N19" s="6">
        <f t="shared" si="6"/>
        <v>61.599999999999994</v>
      </c>
      <c r="O19" s="6">
        <f t="shared" si="2"/>
        <v>86.19999999999999</v>
      </c>
      <c r="P19" s="6">
        <f t="shared" si="3"/>
        <v>34.48</v>
      </c>
      <c r="Q19" s="6">
        <f t="shared" si="4"/>
        <v>78.28</v>
      </c>
      <c r="R19" s="4" t="s">
        <v>46</v>
      </c>
    </row>
    <row r="20" spans="1:18" s="2" customFormat="1" ht="45" customHeight="1">
      <c r="A20" s="4">
        <v>17</v>
      </c>
      <c r="B20" s="4" t="s">
        <v>53</v>
      </c>
      <c r="C20" s="4" t="s">
        <v>54</v>
      </c>
      <c r="D20" s="4">
        <v>64</v>
      </c>
      <c r="E20" s="4">
        <v>77</v>
      </c>
      <c r="F20" s="4">
        <v>107</v>
      </c>
      <c r="G20" s="4">
        <v>111</v>
      </c>
      <c r="H20" s="4">
        <v>359</v>
      </c>
      <c r="I20" s="6">
        <f t="shared" si="0"/>
        <v>71.8</v>
      </c>
      <c r="J20" s="6">
        <f t="shared" si="1"/>
        <v>43.08</v>
      </c>
      <c r="K20" s="6">
        <v>90</v>
      </c>
      <c r="L20" s="6">
        <f t="shared" si="5"/>
        <v>27</v>
      </c>
      <c r="M20" s="6">
        <v>84</v>
      </c>
      <c r="N20" s="6">
        <f t="shared" si="6"/>
        <v>58.8</v>
      </c>
      <c r="O20" s="6">
        <f t="shared" si="2"/>
        <v>85.8</v>
      </c>
      <c r="P20" s="6">
        <f t="shared" si="3"/>
        <v>34.32</v>
      </c>
      <c r="Q20" s="6">
        <f t="shared" si="4"/>
        <v>77.4</v>
      </c>
      <c r="R20" s="4" t="s">
        <v>46</v>
      </c>
    </row>
    <row r="21" spans="1:19" s="8" customFormat="1" ht="45" customHeight="1">
      <c r="A21" s="4">
        <v>18</v>
      </c>
      <c r="B21" s="10" t="s">
        <v>55</v>
      </c>
      <c r="C21" s="11" t="s">
        <v>56</v>
      </c>
      <c r="D21" s="4">
        <v>45</v>
      </c>
      <c r="E21" s="4">
        <v>66</v>
      </c>
      <c r="F21" s="12">
        <v>111</v>
      </c>
      <c r="G21" s="12">
        <v>113</v>
      </c>
      <c r="H21" s="4">
        <v>335</v>
      </c>
      <c r="I21" s="13">
        <f t="shared" si="0"/>
        <v>67</v>
      </c>
      <c r="J21" s="13">
        <f t="shared" si="1"/>
        <v>40.199999999999996</v>
      </c>
      <c r="K21" s="14">
        <v>75</v>
      </c>
      <c r="L21" s="6">
        <f t="shared" si="5"/>
        <v>22.5</v>
      </c>
      <c r="M21" s="14">
        <v>87</v>
      </c>
      <c r="N21" s="6">
        <f t="shared" si="6"/>
        <v>60.9</v>
      </c>
      <c r="O21" s="14">
        <f t="shared" si="2"/>
        <v>83.4</v>
      </c>
      <c r="P21" s="13">
        <f t="shared" si="3"/>
        <v>33.36000000000001</v>
      </c>
      <c r="Q21" s="13">
        <f t="shared" si="4"/>
        <v>73.56</v>
      </c>
      <c r="R21" s="19" t="s">
        <v>197</v>
      </c>
      <c r="S21" s="2"/>
    </row>
    <row r="22" spans="1:18" s="2" customFormat="1" ht="45" customHeight="1">
      <c r="A22" s="4">
        <v>19</v>
      </c>
      <c r="B22" s="4" t="s">
        <v>57</v>
      </c>
      <c r="C22" s="4" t="s">
        <v>58</v>
      </c>
      <c r="D22" s="4">
        <v>68</v>
      </c>
      <c r="E22" s="4">
        <v>72</v>
      </c>
      <c r="F22" s="4">
        <v>120</v>
      </c>
      <c r="G22" s="4">
        <v>123</v>
      </c>
      <c r="H22" s="4">
        <v>383</v>
      </c>
      <c r="I22" s="6">
        <f t="shared" si="0"/>
        <v>76.6</v>
      </c>
      <c r="J22" s="6">
        <f t="shared" si="1"/>
        <v>45.959999999999994</v>
      </c>
      <c r="K22" s="6">
        <v>82</v>
      </c>
      <c r="L22" s="6">
        <f t="shared" si="5"/>
        <v>24.599999999999998</v>
      </c>
      <c r="M22" s="6">
        <v>88</v>
      </c>
      <c r="N22" s="6">
        <f t="shared" si="6"/>
        <v>61.599999999999994</v>
      </c>
      <c r="O22" s="6">
        <f t="shared" si="2"/>
        <v>86.19999999999999</v>
      </c>
      <c r="P22" s="6">
        <f t="shared" si="3"/>
        <v>34.48</v>
      </c>
      <c r="Q22" s="6">
        <f t="shared" si="4"/>
        <v>80.44</v>
      </c>
      <c r="R22" s="4" t="s">
        <v>59</v>
      </c>
    </row>
    <row r="23" spans="1:18" s="2" customFormat="1" ht="45" customHeight="1">
      <c r="A23" s="4">
        <v>20</v>
      </c>
      <c r="B23" s="4" t="s">
        <v>202</v>
      </c>
      <c r="C23" s="4" t="s">
        <v>60</v>
      </c>
      <c r="D23" s="4">
        <v>65</v>
      </c>
      <c r="E23" s="4">
        <v>63</v>
      </c>
      <c r="F23" s="4">
        <v>129</v>
      </c>
      <c r="G23" s="4">
        <v>128</v>
      </c>
      <c r="H23" s="4">
        <v>385</v>
      </c>
      <c r="I23" s="6">
        <f t="shared" si="0"/>
        <v>77</v>
      </c>
      <c r="J23" s="6">
        <f t="shared" si="1"/>
        <v>46.199999999999996</v>
      </c>
      <c r="K23" s="6">
        <v>88</v>
      </c>
      <c r="L23" s="6">
        <f t="shared" si="5"/>
        <v>26.4</v>
      </c>
      <c r="M23" s="6">
        <v>80</v>
      </c>
      <c r="N23" s="6">
        <f t="shared" si="6"/>
        <v>56</v>
      </c>
      <c r="O23" s="6">
        <f t="shared" si="2"/>
        <v>82.4</v>
      </c>
      <c r="P23" s="6">
        <f t="shared" si="3"/>
        <v>32.96</v>
      </c>
      <c r="Q23" s="6">
        <f t="shared" si="4"/>
        <v>79.16</v>
      </c>
      <c r="R23" s="4" t="s">
        <v>59</v>
      </c>
    </row>
    <row r="24" spans="1:18" s="2" customFormat="1" ht="45" customHeight="1">
      <c r="A24" s="4">
        <v>21</v>
      </c>
      <c r="B24" s="4" t="s">
        <v>61</v>
      </c>
      <c r="C24" s="4" t="s">
        <v>62</v>
      </c>
      <c r="D24" s="4">
        <v>57</v>
      </c>
      <c r="E24" s="4">
        <v>64</v>
      </c>
      <c r="F24" s="4">
        <v>115</v>
      </c>
      <c r="G24" s="4">
        <v>121</v>
      </c>
      <c r="H24" s="4">
        <v>357</v>
      </c>
      <c r="I24" s="6">
        <f t="shared" si="0"/>
        <v>71.4</v>
      </c>
      <c r="J24" s="6">
        <f t="shared" si="1"/>
        <v>42.84</v>
      </c>
      <c r="K24" s="6">
        <v>88</v>
      </c>
      <c r="L24" s="6">
        <f t="shared" si="5"/>
        <v>26.4</v>
      </c>
      <c r="M24" s="6">
        <v>90</v>
      </c>
      <c r="N24" s="6">
        <f t="shared" si="6"/>
        <v>62.99999999999999</v>
      </c>
      <c r="O24" s="6">
        <f t="shared" si="2"/>
        <v>89.39999999999999</v>
      </c>
      <c r="P24" s="6">
        <f t="shared" si="3"/>
        <v>35.76</v>
      </c>
      <c r="Q24" s="6">
        <f t="shared" si="4"/>
        <v>78.6</v>
      </c>
      <c r="R24" s="4" t="s">
        <v>59</v>
      </c>
    </row>
    <row r="25" spans="1:18" s="2" customFormat="1" ht="45" customHeight="1">
      <c r="A25" s="4">
        <v>22</v>
      </c>
      <c r="B25" s="4" t="s">
        <v>203</v>
      </c>
      <c r="C25" s="4" t="s">
        <v>63</v>
      </c>
      <c r="D25" s="4">
        <v>56</v>
      </c>
      <c r="E25" s="4">
        <v>78</v>
      </c>
      <c r="F25" s="4">
        <v>116</v>
      </c>
      <c r="G25" s="4">
        <v>106</v>
      </c>
      <c r="H25" s="4">
        <v>356</v>
      </c>
      <c r="I25" s="6">
        <f t="shared" si="0"/>
        <v>71.2</v>
      </c>
      <c r="J25" s="6">
        <f t="shared" si="1"/>
        <v>42.72</v>
      </c>
      <c r="K25" s="6">
        <v>92</v>
      </c>
      <c r="L25" s="6">
        <f t="shared" si="5"/>
        <v>27.599999999999998</v>
      </c>
      <c r="M25" s="6">
        <v>86</v>
      </c>
      <c r="N25" s="6">
        <f t="shared" si="6"/>
        <v>60.199999999999996</v>
      </c>
      <c r="O25" s="6">
        <f>K25*0.3+M25*0.7</f>
        <v>87.8</v>
      </c>
      <c r="P25" s="6">
        <f t="shared" si="3"/>
        <v>35.12</v>
      </c>
      <c r="Q25" s="6">
        <f t="shared" si="4"/>
        <v>77.84</v>
      </c>
      <c r="R25" s="18" t="s">
        <v>194</v>
      </c>
    </row>
    <row r="26" spans="1:18" s="2" customFormat="1" ht="45" customHeight="1">
      <c r="A26" s="4">
        <v>23</v>
      </c>
      <c r="B26" s="4" t="s">
        <v>192</v>
      </c>
      <c r="C26" s="16" t="s">
        <v>193</v>
      </c>
      <c r="D26" s="4">
        <v>72</v>
      </c>
      <c r="E26" s="4">
        <v>69</v>
      </c>
      <c r="F26" s="4">
        <v>111</v>
      </c>
      <c r="G26" s="4">
        <v>107</v>
      </c>
      <c r="H26" s="4">
        <v>359</v>
      </c>
      <c r="I26" s="6">
        <f>H26/5</f>
        <v>71.8</v>
      </c>
      <c r="J26" s="6">
        <f t="shared" si="1"/>
        <v>43.08</v>
      </c>
      <c r="K26" s="6">
        <v>90</v>
      </c>
      <c r="L26" s="6">
        <f t="shared" si="5"/>
        <v>27</v>
      </c>
      <c r="M26" s="6">
        <v>84</v>
      </c>
      <c r="N26" s="6">
        <f t="shared" si="6"/>
        <v>58.8</v>
      </c>
      <c r="O26" s="6">
        <v>85.8</v>
      </c>
      <c r="P26" s="6">
        <v>34.32</v>
      </c>
      <c r="Q26" s="6">
        <f>J26+P26</f>
        <v>77.4</v>
      </c>
      <c r="R26" s="18" t="s">
        <v>194</v>
      </c>
    </row>
    <row r="27" spans="1:18" s="2" customFormat="1" ht="45" customHeight="1">
      <c r="A27" s="4">
        <v>24</v>
      </c>
      <c r="B27" s="4" t="s">
        <v>204</v>
      </c>
      <c r="C27" s="16" t="s">
        <v>195</v>
      </c>
      <c r="D27" s="4">
        <v>63</v>
      </c>
      <c r="E27" s="4">
        <v>68</v>
      </c>
      <c r="F27" s="4">
        <v>104</v>
      </c>
      <c r="G27" s="4">
        <v>121</v>
      </c>
      <c r="H27" s="4">
        <v>356</v>
      </c>
      <c r="I27" s="6">
        <f>H27/5</f>
        <v>71.2</v>
      </c>
      <c r="J27" s="6">
        <f t="shared" si="1"/>
        <v>42.72</v>
      </c>
      <c r="K27" s="6">
        <v>90</v>
      </c>
      <c r="L27" s="6">
        <f t="shared" si="5"/>
        <v>27</v>
      </c>
      <c r="M27" s="6">
        <v>72</v>
      </c>
      <c r="N27" s="6">
        <f t="shared" si="6"/>
        <v>50.4</v>
      </c>
      <c r="O27" s="6">
        <v>77.4</v>
      </c>
      <c r="P27" s="6">
        <v>30.96</v>
      </c>
      <c r="Q27" s="6">
        <v>73.68</v>
      </c>
      <c r="R27" s="18" t="s">
        <v>194</v>
      </c>
    </row>
    <row r="28" spans="1:19" s="2" customFormat="1" ht="45" customHeight="1">
      <c r="A28" s="4">
        <v>25</v>
      </c>
      <c r="B28" s="4" t="s">
        <v>64</v>
      </c>
      <c r="C28" s="4" t="s">
        <v>65</v>
      </c>
      <c r="D28" s="4">
        <v>56</v>
      </c>
      <c r="E28" s="4">
        <v>71</v>
      </c>
      <c r="F28" s="4">
        <v>123</v>
      </c>
      <c r="G28" s="4">
        <v>135</v>
      </c>
      <c r="H28" s="4">
        <v>385</v>
      </c>
      <c r="I28" s="6">
        <f aca="true" t="shared" si="7" ref="I28:I49">H28/5</f>
        <v>77</v>
      </c>
      <c r="J28" s="6">
        <f aca="true" t="shared" si="8" ref="J28:J49">I28*0.6</f>
        <v>46.199999999999996</v>
      </c>
      <c r="K28" s="6">
        <v>89</v>
      </c>
      <c r="L28" s="6">
        <f t="shared" si="5"/>
        <v>26.7</v>
      </c>
      <c r="M28" s="6">
        <v>96</v>
      </c>
      <c r="N28" s="6">
        <f t="shared" si="6"/>
        <v>67.19999999999999</v>
      </c>
      <c r="O28" s="6">
        <f aca="true" t="shared" si="9" ref="O28:O38">K28*0.3+M28*0.7</f>
        <v>93.89999999999999</v>
      </c>
      <c r="P28" s="6">
        <f aca="true" t="shared" si="10" ref="P28:P38">O28*0.4</f>
        <v>37.559999999999995</v>
      </c>
      <c r="Q28" s="6">
        <f aca="true" t="shared" si="11" ref="Q28:Q38">J28+P28</f>
        <v>83.75999999999999</v>
      </c>
      <c r="R28" s="4" t="s">
        <v>66</v>
      </c>
      <c r="S28" s="8"/>
    </row>
    <row r="29" spans="1:18" s="2" customFormat="1" ht="45" customHeight="1">
      <c r="A29" s="4">
        <v>26</v>
      </c>
      <c r="B29" s="4" t="s">
        <v>67</v>
      </c>
      <c r="C29" s="4" t="s">
        <v>68</v>
      </c>
      <c r="D29" s="4">
        <v>60</v>
      </c>
      <c r="E29" s="4">
        <v>73</v>
      </c>
      <c r="F29" s="4">
        <v>133</v>
      </c>
      <c r="G29" s="4">
        <v>111</v>
      </c>
      <c r="H29" s="4">
        <v>377</v>
      </c>
      <c r="I29" s="6">
        <f t="shared" si="7"/>
        <v>75.4</v>
      </c>
      <c r="J29" s="6">
        <f t="shared" si="8"/>
        <v>45.24</v>
      </c>
      <c r="K29" s="6">
        <v>90</v>
      </c>
      <c r="L29" s="6">
        <f t="shared" si="5"/>
        <v>27</v>
      </c>
      <c r="M29" s="6">
        <v>96</v>
      </c>
      <c r="N29" s="6">
        <f t="shared" si="6"/>
        <v>67.19999999999999</v>
      </c>
      <c r="O29" s="6">
        <f t="shared" si="9"/>
        <v>94.19999999999999</v>
      </c>
      <c r="P29" s="6">
        <f t="shared" si="10"/>
        <v>37.68</v>
      </c>
      <c r="Q29" s="6">
        <f t="shared" si="11"/>
        <v>82.92</v>
      </c>
      <c r="R29" s="4" t="s">
        <v>66</v>
      </c>
    </row>
    <row r="30" spans="1:18" s="2" customFormat="1" ht="45" customHeight="1">
      <c r="A30" s="4">
        <v>27</v>
      </c>
      <c r="B30" s="4" t="s">
        <v>69</v>
      </c>
      <c r="C30" s="4" t="s">
        <v>70</v>
      </c>
      <c r="D30" s="4">
        <v>80</v>
      </c>
      <c r="E30" s="4">
        <v>75</v>
      </c>
      <c r="F30" s="4">
        <v>93</v>
      </c>
      <c r="G30" s="4">
        <v>132</v>
      </c>
      <c r="H30" s="4">
        <v>380</v>
      </c>
      <c r="I30" s="6">
        <f t="shared" si="7"/>
        <v>76</v>
      </c>
      <c r="J30" s="6">
        <f t="shared" si="8"/>
        <v>45.6</v>
      </c>
      <c r="K30" s="6">
        <v>89</v>
      </c>
      <c r="L30" s="6">
        <f t="shared" si="5"/>
        <v>26.7</v>
      </c>
      <c r="M30" s="6">
        <v>90</v>
      </c>
      <c r="N30" s="6">
        <f t="shared" si="6"/>
        <v>62.99999999999999</v>
      </c>
      <c r="O30" s="6">
        <f t="shared" si="9"/>
        <v>89.69999999999999</v>
      </c>
      <c r="P30" s="6">
        <f t="shared" si="10"/>
        <v>35.879999999999995</v>
      </c>
      <c r="Q30" s="6">
        <f t="shared" si="11"/>
        <v>81.47999999999999</v>
      </c>
      <c r="R30" s="4" t="s">
        <v>66</v>
      </c>
    </row>
    <row r="31" spans="1:18" s="2" customFormat="1" ht="45" customHeight="1">
      <c r="A31" s="4">
        <v>28</v>
      </c>
      <c r="B31" s="4" t="s">
        <v>71</v>
      </c>
      <c r="C31" s="4" t="s">
        <v>72</v>
      </c>
      <c r="D31" s="4">
        <v>58</v>
      </c>
      <c r="E31" s="4">
        <v>83</v>
      </c>
      <c r="F31" s="4">
        <v>125</v>
      </c>
      <c r="G31" s="4">
        <v>111</v>
      </c>
      <c r="H31" s="4">
        <v>377</v>
      </c>
      <c r="I31" s="6">
        <f t="shared" si="7"/>
        <v>75.4</v>
      </c>
      <c r="J31" s="6">
        <f t="shared" si="8"/>
        <v>45.24</v>
      </c>
      <c r="K31" s="6">
        <v>80</v>
      </c>
      <c r="L31" s="6">
        <f t="shared" si="5"/>
        <v>24</v>
      </c>
      <c r="M31" s="6">
        <v>95</v>
      </c>
      <c r="N31" s="6">
        <f t="shared" si="6"/>
        <v>66.5</v>
      </c>
      <c r="O31" s="6">
        <f t="shared" si="9"/>
        <v>90.5</v>
      </c>
      <c r="P31" s="6">
        <f t="shared" si="10"/>
        <v>36.2</v>
      </c>
      <c r="Q31" s="6">
        <f t="shared" si="11"/>
        <v>81.44</v>
      </c>
      <c r="R31" s="4" t="s">
        <v>66</v>
      </c>
    </row>
    <row r="32" spans="1:18" s="2" customFormat="1" ht="45" customHeight="1">
      <c r="A32" s="4">
        <v>29</v>
      </c>
      <c r="B32" s="4" t="s">
        <v>73</v>
      </c>
      <c r="C32" s="4" t="s">
        <v>74</v>
      </c>
      <c r="D32" s="4">
        <v>69</v>
      </c>
      <c r="E32" s="4">
        <v>76</v>
      </c>
      <c r="F32" s="4">
        <v>118</v>
      </c>
      <c r="G32" s="4">
        <v>92</v>
      </c>
      <c r="H32" s="4">
        <v>355</v>
      </c>
      <c r="I32" s="6">
        <f t="shared" si="7"/>
        <v>71</v>
      </c>
      <c r="J32" s="6">
        <f t="shared" si="8"/>
        <v>42.6</v>
      </c>
      <c r="K32" s="6">
        <v>83</v>
      </c>
      <c r="L32" s="6">
        <f t="shared" si="5"/>
        <v>24.9</v>
      </c>
      <c r="M32" s="6">
        <v>95</v>
      </c>
      <c r="N32" s="6">
        <f t="shared" si="6"/>
        <v>66.5</v>
      </c>
      <c r="O32" s="6">
        <f t="shared" si="9"/>
        <v>91.4</v>
      </c>
      <c r="P32" s="6">
        <f t="shared" si="10"/>
        <v>36.56</v>
      </c>
      <c r="Q32" s="6">
        <f t="shared" si="11"/>
        <v>79.16</v>
      </c>
      <c r="R32" s="4" t="s">
        <v>66</v>
      </c>
    </row>
    <row r="33" spans="1:18" s="2" customFormat="1" ht="45" customHeight="1">
      <c r="A33" s="4">
        <v>30</v>
      </c>
      <c r="B33" s="4" t="s">
        <v>75</v>
      </c>
      <c r="C33" s="4" t="s">
        <v>76</v>
      </c>
      <c r="D33" s="4">
        <v>61</v>
      </c>
      <c r="E33" s="4">
        <v>77</v>
      </c>
      <c r="F33" s="4">
        <v>108</v>
      </c>
      <c r="G33" s="4">
        <v>124</v>
      </c>
      <c r="H33" s="4">
        <v>370</v>
      </c>
      <c r="I33" s="6">
        <f t="shared" si="7"/>
        <v>74</v>
      </c>
      <c r="J33" s="6">
        <f t="shared" si="8"/>
        <v>44.4</v>
      </c>
      <c r="K33" s="6">
        <v>78</v>
      </c>
      <c r="L33" s="6">
        <f t="shared" si="5"/>
        <v>23.4</v>
      </c>
      <c r="M33" s="6">
        <v>90</v>
      </c>
      <c r="N33" s="6">
        <f t="shared" si="6"/>
        <v>62.99999999999999</v>
      </c>
      <c r="O33" s="6">
        <f t="shared" si="9"/>
        <v>86.39999999999999</v>
      </c>
      <c r="P33" s="6">
        <f t="shared" si="10"/>
        <v>34.559999999999995</v>
      </c>
      <c r="Q33" s="6">
        <f t="shared" si="11"/>
        <v>78.96</v>
      </c>
      <c r="R33" s="4" t="s">
        <v>66</v>
      </c>
    </row>
    <row r="34" spans="1:18" s="2" customFormat="1" ht="45" customHeight="1">
      <c r="A34" s="4">
        <v>31</v>
      </c>
      <c r="B34" s="4" t="s">
        <v>77</v>
      </c>
      <c r="C34" s="4" t="s">
        <v>78</v>
      </c>
      <c r="D34" s="4">
        <v>69</v>
      </c>
      <c r="E34" s="4">
        <v>74</v>
      </c>
      <c r="F34" s="4">
        <v>116</v>
      </c>
      <c r="G34" s="4">
        <v>110</v>
      </c>
      <c r="H34" s="4">
        <v>369</v>
      </c>
      <c r="I34" s="6">
        <f t="shared" si="7"/>
        <v>73.8</v>
      </c>
      <c r="J34" s="6">
        <f t="shared" si="8"/>
        <v>44.279999999999994</v>
      </c>
      <c r="K34" s="6">
        <v>88</v>
      </c>
      <c r="L34" s="6">
        <f t="shared" si="5"/>
        <v>26.4</v>
      </c>
      <c r="M34" s="6">
        <v>85</v>
      </c>
      <c r="N34" s="6">
        <f t="shared" si="6"/>
        <v>59.49999999999999</v>
      </c>
      <c r="O34" s="6">
        <f t="shared" si="9"/>
        <v>85.89999999999999</v>
      </c>
      <c r="P34" s="6">
        <f t="shared" si="10"/>
        <v>34.36</v>
      </c>
      <c r="Q34" s="6">
        <f t="shared" si="11"/>
        <v>78.63999999999999</v>
      </c>
      <c r="R34" s="4" t="s">
        <v>66</v>
      </c>
    </row>
    <row r="35" spans="1:18" s="2" customFormat="1" ht="45" customHeight="1">
      <c r="A35" s="4">
        <v>32</v>
      </c>
      <c r="B35" s="4" t="s">
        <v>79</v>
      </c>
      <c r="C35" s="4" t="s">
        <v>80</v>
      </c>
      <c r="D35" s="4">
        <v>67</v>
      </c>
      <c r="E35" s="4">
        <v>58</v>
      </c>
      <c r="F35" s="4">
        <v>115</v>
      </c>
      <c r="G35" s="4">
        <v>123</v>
      </c>
      <c r="H35" s="4">
        <v>363</v>
      </c>
      <c r="I35" s="6">
        <f t="shared" si="7"/>
        <v>72.6</v>
      </c>
      <c r="J35" s="6">
        <f t="shared" si="8"/>
        <v>43.559999999999995</v>
      </c>
      <c r="K35" s="6">
        <v>90</v>
      </c>
      <c r="L35" s="6">
        <f t="shared" si="5"/>
        <v>27</v>
      </c>
      <c r="M35" s="6">
        <v>85</v>
      </c>
      <c r="N35" s="6">
        <f t="shared" si="6"/>
        <v>59.49999999999999</v>
      </c>
      <c r="O35" s="6">
        <f t="shared" si="9"/>
        <v>86.5</v>
      </c>
      <c r="P35" s="6">
        <f t="shared" si="10"/>
        <v>34.6</v>
      </c>
      <c r="Q35" s="6">
        <f t="shared" si="11"/>
        <v>78.16</v>
      </c>
      <c r="R35" s="4" t="s">
        <v>66</v>
      </c>
    </row>
    <row r="36" spans="1:18" s="2" customFormat="1" ht="45" customHeight="1">
      <c r="A36" s="4">
        <v>33</v>
      </c>
      <c r="B36" s="4" t="s">
        <v>81</v>
      </c>
      <c r="C36" s="4" t="s">
        <v>82</v>
      </c>
      <c r="D36" s="4">
        <v>51</v>
      </c>
      <c r="E36" s="4">
        <v>73</v>
      </c>
      <c r="F36" s="4">
        <v>124</v>
      </c>
      <c r="G36" s="4">
        <v>107</v>
      </c>
      <c r="H36" s="4">
        <v>355</v>
      </c>
      <c r="I36" s="6">
        <f t="shared" si="7"/>
        <v>71</v>
      </c>
      <c r="J36" s="6">
        <f t="shared" si="8"/>
        <v>42.6</v>
      </c>
      <c r="K36" s="6">
        <v>81</v>
      </c>
      <c r="L36" s="6">
        <f t="shared" si="5"/>
        <v>24.3</v>
      </c>
      <c r="M36" s="6">
        <v>90</v>
      </c>
      <c r="N36" s="6">
        <f t="shared" si="6"/>
        <v>62.99999999999999</v>
      </c>
      <c r="O36" s="6">
        <f t="shared" si="9"/>
        <v>87.3</v>
      </c>
      <c r="P36" s="6">
        <f t="shared" si="10"/>
        <v>34.92</v>
      </c>
      <c r="Q36" s="6">
        <f t="shared" si="11"/>
        <v>77.52000000000001</v>
      </c>
      <c r="R36" s="4" t="s">
        <v>66</v>
      </c>
    </row>
    <row r="37" spans="1:18" s="2" customFormat="1" ht="45" customHeight="1">
      <c r="A37" s="4">
        <v>34</v>
      </c>
      <c r="B37" s="4" t="s">
        <v>206</v>
      </c>
      <c r="C37" s="4" t="s">
        <v>83</v>
      </c>
      <c r="D37" s="4">
        <v>58</v>
      </c>
      <c r="E37" s="4">
        <v>74</v>
      </c>
      <c r="F37" s="4">
        <v>117</v>
      </c>
      <c r="G37" s="4">
        <v>118</v>
      </c>
      <c r="H37" s="4">
        <v>367</v>
      </c>
      <c r="I37" s="6">
        <f t="shared" si="7"/>
        <v>73.4</v>
      </c>
      <c r="J37" s="6">
        <f t="shared" si="8"/>
        <v>44.04</v>
      </c>
      <c r="K37" s="6">
        <v>88</v>
      </c>
      <c r="L37" s="6">
        <f t="shared" si="5"/>
        <v>26.4</v>
      </c>
      <c r="M37" s="6">
        <v>80</v>
      </c>
      <c r="N37" s="6">
        <f t="shared" si="6"/>
        <v>56</v>
      </c>
      <c r="O37" s="6">
        <f t="shared" si="9"/>
        <v>82.4</v>
      </c>
      <c r="P37" s="6">
        <f t="shared" si="10"/>
        <v>32.96</v>
      </c>
      <c r="Q37" s="6">
        <f t="shared" si="11"/>
        <v>77</v>
      </c>
      <c r="R37" s="4" t="s">
        <v>66</v>
      </c>
    </row>
    <row r="38" spans="1:18" s="2" customFormat="1" ht="45" customHeight="1">
      <c r="A38" s="4">
        <v>35</v>
      </c>
      <c r="B38" s="4" t="s">
        <v>84</v>
      </c>
      <c r="C38" s="4" t="s">
        <v>85</v>
      </c>
      <c r="D38" s="4">
        <v>66</v>
      </c>
      <c r="E38" s="4">
        <v>69</v>
      </c>
      <c r="F38" s="4">
        <v>123</v>
      </c>
      <c r="G38" s="4">
        <v>108</v>
      </c>
      <c r="H38" s="4">
        <v>366</v>
      </c>
      <c r="I38" s="6">
        <f t="shared" si="7"/>
        <v>73.2</v>
      </c>
      <c r="J38" s="6">
        <f t="shared" si="8"/>
        <v>43.92</v>
      </c>
      <c r="K38" s="6">
        <v>85</v>
      </c>
      <c r="L38" s="6">
        <f aca="true" t="shared" si="12" ref="L38:L63">K38*0.3</f>
        <v>25.5</v>
      </c>
      <c r="M38" s="6">
        <v>60</v>
      </c>
      <c r="N38" s="6">
        <f aca="true" t="shared" si="13" ref="N38:N63">M38*0.7</f>
        <v>42</v>
      </c>
      <c r="O38" s="6">
        <f t="shared" si="9"/>
        <v>67.5</v>
      </c>
      <c r="P38" s="6">
        <f t="shared" si="10"/>
        <v>27</v>
      </c>
      <c r="Q38" s="6">
        <f t="shared" si="11"/>
        <v>70.92</v>
      </c>
      <c r="R38" s="4" t="s">
        <v>66</v>
      </c>
    </row>
    <row r="39" spans="1:18" s="2" customFormat="1" ht="45" customHeight="1">
      <c r="A39" s="4">
        <v>36</v>
      </c>
      <c r="B39" s="4" t="s">
        <v>201</v>
      </c>
      <c r="C39" s="4" t="s">
        <v>86</v>
      </c>
      <c r="D39" s="4">
        <v>62</v>
      </c>
      <c r="E39" s="4">
        <v>79</v>
      </c>
      <c r="F39" s="4">
        <v>117</v>
      </c>
      <c r="G39" s="4">
        <v>111</v>
      </c>
      <c r="H39" s="4">
        <v>369</v>
      </c>
      <c r="I39" s="6">
        <f t="shared" si="7"/>
        <v>73.8</v>
      </c>
      <c r="J39" s="6">
        <f t="shared" si="8"/>
        <v>44.279999999999994</v>
      </c>
      <c r="K39" s="6">
        <v>76</v>
      </c>
      <c r="L39" s="6">
        <f t="shared" si="12"/>
        <v>22.8</v>
      </c>
      <c r="M39" s="6">
        <v>93</v>
      </c>
      <c r="N39" s="6">
        <f t="shared" si="13"/>
        <v>65.1</v>
      </c>
      <c r="O39" s="6">
        <f aca="true" t="shared" si="14" ref="O39:O49">K39*0.3+M39*0.7</f>
        <v>87.89999999999999</v>
      </c>
      <c r="P39" s="6">
        <f aca="true" t="shared" si="15" ref="P39:P49">O39*0.4</f>
        <v>35.16</v>
      </c>
      <c r="Q39" s="6">
        <f aca="true" t="shared" si="16" ref="Q39:Q49">J39+P39</f>
        <v>79.44</v>
      </c>
      <c r="R39" s="4" t="s">
        <v>87</v>
      </c>
    </row>
    <row r="40" spans="1:18" s="2" customFormat="1" ht="45" customHeight="1">
      <c r="A40" s="4">
        <v>37</v>
      </c>
      <c r="B40" s="4" t="s">
        <v>88</v>
      </c>
      <c r="C40" s="4" t="s">
        <v>89</v>
      </c>
      <c r="D40" s="4">
        <v>52</v>
      </c>
      <c r="E40" s="4">
        <v>54</v>
      </c>
      <c r="F40" s="4">
        <v>124</v>
      </c>
      <c r="G40" s="4">
        <v>132</v>
      </c>
      <c r="H40" s="4">
        <v>362</v>
      </c>
      <c r="I40" s="6">
        <f t="shared" si="7"/>
        <v>72.4</v>
      </c>
      <c r="J40" s="6">
        <f t="shared" si="8"/>
        <v>43.440000000000005</v>
      </c>
      <c r="K40" s="6">
        <v>82</v>
      </c>
      <c r="L40" s="6">
        <f t="shared" si="12"/>
        <v>24.599999999999998</v>
      </c>
      <c r="M40" s="6">
        <v>93</v>
      </c>
      <c r="N40" s="6">
        <f t="shared" si="13"/>
        <v>65.1</v>
      </c>
      <c r="O40" s="6">
        <f t="shared" si="14"/>
        <v>89.69999999999999</v>
      </c>
      <c r="P40" s="6">
        <f t="shared" si="15"/>
        <v>35.879999999999995</v>
      </c>
      <c r="Q40" s="6">
        <f t="shared" si="16"/>
        <v>79.32</v>
      </c>
      <c r="R40" s="4" t="s">
        <v>87</v>
      </c>
    </row>
    <row r="41" spans="1:18" ht="45" customHeight="1">
      <c r="A41" s="4">
        <v>38</v>
      </c>
      <c r="B41" s="4" t="s">
        <v>90</v>
      </c>
      <c r="C41" s="4" t="s">
        <v>91</v>
      </c>
      <c r="D41" s="4">
        <v>63</v>
      </c>
      <c r="E41" s="4">
        <v>80</v>
      </c>
      <c r="F41" s="4">
        <v>83</v>
      </c>
      <c r="G41" s="4">
        <v>130</v>
      </c>
      <c r="H41" s="4">
        <v>356</v>
      </c>
      <c r="I41" s="6">
        <f t="shared" si="7"/>
        <v>71.2</v>
      </c>
      <c r="J41" s="6">
        <f t="shared" si="8"/>
        <v>42.72</v>
      </c>
      <c r="K41" s="6">
        <v>76</v>
      </c>
      <c r="L41" s="6">
        <f t="shared" si="12"/>
        <v>22.8</v>
      </c>
      <c r="M41" s="6">
        <v>94</v>
      </c>
      <c r="N41" s="6">
        <f t="shared" si="13"/>
        <v>65.8</v>
      </c>
      <c r="O41" s="6">
        <f t="shared" si="14"/>
        <v>88.6</v>
      </c>
      <c r="P41" s="6">
        <f t="shared" si="15"/>
        <v>35.44</v>
      </c>
      <c r="Q41" s="6">
        <f t="shared" si="16"/>
        <v>78.16</v>
      </c>
      <c r="R41" s="4" t="s">
        <v>87</v>
      </c>
    </row>
    <row r="42" spans="1:18" ht="45" customHeight="1">
      <c r="A42" s="4">
        <v>39</v>
      </c>
      <c r="B42" s="4" t="s">
        <v>92</v>
      </c>
      <c r="C42" s="4" t="s">
        <v>93</v>
      </c>
      <c r="D42" s="4">
        <v>53</v>
      </c>
      <c r="E42" s="4">
        <v>80</v>
      </c>
      <c r="F42" s="4">
        <v>132</v>
      </c>
      <c r="G42" s="4">
        <v>129</v>
      </c>
      <c r="H42" s="4">
        <v>394</v>
      </c>
      <c r="I42" s="6">
        <f t="shared" si="7"/>
        <v>78.8</v>
      </c>
      <c r="J42" s="6">
        <f t="shared" si="8"/>
        <v>47.279999999999994</v>
      </c>
      <c r="K42" s="6">
        <v>84</v>
      </c>
      <c r="L42" s="6">
        <f t="shared" si="12"/>
        <v>25.2</v>
      </c>
      <c r="M42" s="6">
        <v>92</v>
      </c>
      <c r="N42" s="6">
        <f t="shared" si="13"/>
        <v>64.39999999999999</v>
      </c>
      <c r="O42" s="6">
        <f t="shared" si="14"/>
        <v>89.6</v>
      </c>
      <c r="P42" s="6">
        <f t="shared" si="15"/>
        <v>35.839999999999996</v>
      </c>
      <c r="Q42" s="6">
        <f t="shared" si="16"/>
        <v>83.11999999999999</v>
      </c>
      <c r="R42" s="4" t="s">
        <v>94</v>
      </c>
    </row>
    <row r="43" spans="1:18" ht="45" customHeight="1">
      <c r="A43" s="4">
        <v>40</v>
      </c>
      <c r="B43" s="4" t="s">
        <v>95</v>
      </c>
      <c r="C43" s="4" t="s">
        <v>96</v>
      </c>
      <c r="D43" s="4">
        <v>79</v>
      </c>
      <c r="E43" s="4">
        <v>75</v>
      </c>
      <c r="F43" s="4">
        <v>123</v>
      </c>
      <c r="G43" s="4">
        <v>114</v>
      </c>
      <c r="H43" s="4">
        <v>391</v>
      </c>
      <c r="I43" s="6">
        <f t="shared" si="7"/>
        <v>78.2</v>
      </c>
      <c r="J43" s="6">
        <f t="shared" si="8"/>
        <v>46.92</v>
      </c>
      <c r="K43" s="6">
        <v>86</v>
      </c>
      <c r="L43" s="6">
        <f t="shared" si="12"/>
        <v>25.8</v>
      </c>
      <c r="M43" s="6">
        <v>91</v>
      </c>
      <c r="N43" s="6">
        <f t="shared" si="13"/>
        <v>63.699999999999996</v>
      </c>
      <c r="O43" s="6">
        <f t="shared" si="14"/>
        <v>89.5</v>
      </c>
      <c r="P43" s="6">
        <f t="shared" si="15"/>
        <v>35.800000000000004</v>
      </c>
      <c r="Q43" s="6">
        <f t="shared" si="16"/>
        <v>82.72</v>
      </c>
      <c r="R43" s="4" t="s">
        <v>94</v>
      </c>
    </row>
    <row r="44" spans="1:18" ht="45" customHeight="1">
      <c r="A44" s="4">
        <v>41</v>
      </c>
      <c r="B44" s="4" t="s">
        <v>97</v>
      </c>
      <c r="C44" s="4" t="s">
        <v>98</v>
      </c>
      <c r="D44" s="4">
        <v>71</v>
      </c>
      <c r="E44" s="4">
        <v>82</v>
      </c>
      <c r="F44" s="4">
        <v>120</v>
      </c>
      <c r="G44" s="4">
        <v>117</v>
      </c>
      <c r="H44" s="4">
        <v>390</v>
      </c>
      <c r="I44" s="6">
        <f t="shared" si="7"/>
        <v>78</v>
      </c>
      <c r="J44" s="6">
        <f t="shared" si="8"/>
        <v>46.8</v>
      </c>
      <c r="K44" s="6">
        <v>88</v>
      </c>
      <c r="L44" s="6">
        <f t="shared" si="12"/>
        <v>26.4</v>
      </c>
      <c r="M44" s="6">
        <v>90</v>
      </c>
      <c r="N44" s="6">
        <f t="shared" si="13"/>
        <v>62.99999999999999</v>
      </c>
      <c r="O44" s="6">
        <f t="shared" si="14"/>
        <v>89.39999999999999</v>
      </c>
      <c r="P44" s="6">
        <f t="shared" si="15"/>
        <v>35.76</v>
      </c>
      <c r="Q44" s="6">
        <f t="shared" si="16"/>
        <v>82.56</v>
      </c>
      <c r="R44" s="4" t="s">
        <v>94</v>
      </c>
    </row>
    <row r="45" spans="1:18" ht="45" customHeight="1">
      <c r="A45" s="4">
        <v>42</v>
      </c>
      <c r="B45" s="4" t="s">
        <v>99</v>
      </c>
      <c r="C45" s="4" t="s">
        <v>100</v>
      </c>
      <c r="D45" s="4">
        <v>78</v>
      </c>
      <c r="E45" s="4">
        <v>72</v>
      </c>
      <c r="F45" s="4">
        <v>117</v>
      </c>
      <c r="G45" s="4">
        <v>112</v>
      </c>
      <c r="H45" s="4">
        <v>379</v>
      </c>
      <c r="I45" s="6">
        <f t="shared" si="7"/>
        <v>75.8</v>
      </c>
      <c r="J45" s="6">
        <f t="shared" si="8"/>
        <v>45.48</v>
      </c>
      <c r="K45" s="6">
        <v>92</v>
      </c>
      <c r="L45" s="6">
        <f t="shared" si="12"/>
        <v>27.599999999999998</v>
      </c>
      <c r="M45" s="6">
        <v>89</v>
      </c>
      <c r="N45" s="6">
        <f t="shared" si="13"/>
        <v>62.3</v>
      </c>
      <c r="O45" s="6">
        <f t="shared" si="14"/>
        <v>89.89999999999999</v>
      </c>
      <c r="P45" s="6">
        <f t="shared" si="15"/>
        <v>35.96</v>
      </c>
      <c r="Q45" s="6">
        <f t="shared" si="16"/>
        <v>81.44</v>
      </c>
      <c r="R45" s="4" t="s">
        <v>94</v>
      </c>
    </row>
    <row r="46" spans="1:18" ht="45" customHeight="1">
      <c r="A46" s="4">
        <v>43</v>
      </c>
      <c r="B46" s="4" t="s">
        <v>101</v>
      </c>
      <c r="C46" s="4" t="s">
        <v>102</v>
      </c>
      <c r="D46" s="4">
        <v>62</v>
      </c>
      <c r="E46" s="4">
        <v>75</v>
      </c>
      <c r="F46" s="4">
        <v>125</v>
      </c>
      <c r="G46" s="4">
        <v>121</v>
      </c>
      <c r="H46" s="4">
        <v>383</v>
      </c>
      <c r="I46" s="6">
        <f t="shared" si="7"/>
        <v>76.6</v>
      </c>
      <c r="J46" s="6">
        <f t="shared" si="8"/>
        <v>45.959999999999994</v>
      </c>
      <c r="K46" s="6">
        <v>86</v>
      </c>
      <c r="L46" s="6">
        <f t="shared" si="12"/>
        <v>25.8</v>
      </c>
      <c r="M46" s="6">
        <v>89</v>
      </c>
      <c r="N46" s="6">
        <f t="shared" si="13"/>
        <v>62.3</v>
      </c>
      <c r="O46" s="6">
        <f t="shared" si="14"/>
        <v>88.1</v>
      </c>
      <c r="P46" s="6">
        <f t="shared" si="15"/>
        <v>35.24</v>
      </c>
      <c r="Q46" s="6">
        <f t="shared" si="16"/>
        <v>81.19999999999999</v>
      </c>
      <c r="R46" s="4" t="s">
        <v>94</v>
      </c>
    </row>
    <row r="47" spans="1:18" ht="45" customHeight="1">
      <c r="A47" s="4">
        <v>44</v>
      </c>
      <c r="B47" s="4" t="s">
        <v>103</v>
      </c>
      <c r="C47" s="4" t="s">
        <v>104</v>
      </c>
      <c r="D47" s="4">
        <v>70</v>
      </c>
      <c r="E47" s="4">
        <v>75</v>
      </c>
      <c r="F47" s="4">
        <v>135</v>
      </c>
      <c r="G47" s="4">
        <v>100</v>
      </c>
      <c r="H47" s="4">
        <v>380</v>
      </c>
      <c r="I47" s="6">
        <f t="shared" si="7"/>
        <v>76</v>
      </c>
      <c r="J47" s="6">
        <f t="shared" si="8"/>
        <v>45.6</v>
      </c>
      <c r="K47" s="6">
        <v>88</v>
      </c>
      <c r="L47" s="6">
        <f t="shared" si="12"/>
        <v>26.4</v>
      </c>
      <c r="M47" s="6">
        <v>89</v>
      </c>
      <c r="N47" s="6">
        <f t="shared" si="13"/>
        <v>62.3</v>
      </c>
      <c r="O47" s="6">
        <f t="shared" si="14"/>
        <v>88.69999999999999</v>
      </c>
      <c r="P47" s="6">
        <f t="shared" si="15"/>
        <v>35.48</v>
      </c>
      <c r="Q47" s="6">
        <f t="shared" si="16"/>
        <v>81.08</v>
      </c>
      <c r="R47" s="4" t="s">
        <v>94</v>
      </c>
    </row>
    <row r="48" spans="1:18" s="2" customFormat="1" ht="45" customHeight="1">
      <c r="A48" s="4">
        <v>45</v>
      </c>
      <c r="B48" s="4" t="s">
        <v>200</v>
      </c>
      <c r="C48" s="4" t="s">
        <v>105</v>
      </c>
      <c r="D48" s="4">
        <v>61</v>
      </c>
      <c r="E48" s="4">
        <v>74</v>
      </c>
      <c r="F48" s="4">
        <v>125</v>
      </c>
      <c r="G48" s="4">
        <v>128</v>
      </c>
      <c r="H48" s="4">
        <v>388</v>
      </c>
      <c r="I48" s="6">
        <f t="shared" si="7"/>
        <v>77.6</v>
      </c>
      <c r="J48" s="6">
        <f t="shared" si="8"/>
        <v>46.559999999999995</v>
      </c>
      <c r="K48" s="6">
        <v>80</v>
      </c>
      <c r="L48" s="6">
        <f t="shared" si="12"/>
        <v>24</v>
      </c>
      <c r="M48" s="6">
        <v>88</v>
      </c>
      <c r="N48" s="6">
        <f t="shared" si="13"/>
        <v>61.599999999999994</v>
      </c>
      <c r="O48" s="6">
        <f t="shared" si="14"/>
        <v>85.6</v>
      </c>
      <c r="P48" s="6">
        <f t="shared" si="15"/>
        <v>34.24</v>
      </c>
      <c r="Q48" s="6">
        <f t="shared" si="16"/>
        <v>80.8</v>
      </c>
      <c r="R48" s="4" t="s">
        <v>94</v>
      </c>
    </row>
    <row r="49" spans="1:18" s="2" customFormat="1" ht="45" customHeight="1">
      <c r="A49" s="4">
        <v>46</v>
      </c>
      <c r="B49" s="10" t="s">
        <v>106</v>
      </c>
      <c r="C49" s="11" t="s">
        <v>107</v>
      </c>
      <c r="D49" s="4">
        <v>44</v>
      </c>
      <c r="E49" s="4">
        <v>67</v>
      </c>
      <c r="F49" s="4">
        <v>129</v>
      </c>
      <c r="G49" s="12">
        <v>115</v>
      </c>
      <c r="H49" s="4">
        <v>355</v>
      </c>
      <c r="I49" s="13">
        <f t="shared" si="7"/>
        <v>71</v>
      </c>
      <c r="J49" s="13">
        <f t="shared" si="8"/>
        <v>42.6</v>
      </c>
      <c r="K49" s="14">
        <v>84</v>
      </c>
      <c r="L49" s="6">
        <f t="shared" si="12"/>
        <v>25.2</v>
      </c>
      <c r="M49" s="14">
        <v>89</v>
      </c>
      <c r="N49" s="6">
        <f t="shared" si="13"/>
        <v>62.3</v>
      </c>
      <c r="O49" s="14">
        <f t="shared" si="14"/>
        <v>87.5</v>
      </c>
      <c r="P49" s="13">
        <f t="shared" si="15"/>
        <v>35</v>
      </c>
      <c r="Q49" s="13">
        <f t="shared" si="16"/>
        <v>77.6</v>
      </c>
      <c r="R49" s="20" t="s">
        <v>198</v>
      </c>
    </row>
    <row r="50" spans="1:18" s="2" customFormat="1" ht="45" customHeight="1">
      <c r="A50" s="4">
        <v>47</v>
      </c>
      <c r="B50" s="4" t="s">
        <v>108</v>
      </c>
      <c r="C50" s="4" t="s">
        <v>109</v>
      </c>
      <c r="D50" s="4">
        <v>58</v>
      </c>
      <c r="E50" s="4">
        <v>65</v>
      </c>
      <c r="F50" s="4">
        <v>269</v>
      </c>
      <c r="G50" s="4">
        <v>0</v>
      </c>
      <c r="H50" s="4">
        <v>392</v>
      </c>
      <c r="I50" s="6">
        <f aca="true" t="shared" si="17" ref="I50:I57">H50/5</f>
        <v>78.4</v>
      </c>
      <c r="J50" s="6">
        <f aca="true" t="shared" si="18" ref="J50:J57">I50*0.6</f>
        <v>47.04</v>
      </c>
      <c r="K50" s="6">
        <v>85</v>
      </c>
      <c r="L50" s="6">
        <f t="shared" si="12"/>
        <v>25.5</v>
      </c>
      <c r="M50" s="6">
        <v>86.8</v>
      </c>
      <c r="N50" s="6">
        <f t="shared" si="13"/>
        <v>60.75999999999999</v>
      </c>
      <c r="O50" s="6">
        <f aca="true" t="shared" si="19" ref="O50:O57">K50*0.3+M50*0.7</f>
        <v>86.25999999999999</v>
      </c>
      <c r="P50" s="6">
        <f aca="true" t="shared" si="20" ref="P50:P57">O50*0.4</f>
        <v>34.504</v>
      </c>
      <c r="Q50" s="6">
        <f aca="true" t="shared" si="21" ref="Q50:Q57">J50+P50</f>
        <v>81.544</v>
      </c>
      <c r="R50" s="4" t="s">
        <v>110</v>
      </c>
    </row>
    <row r="51" spans="1:18" s="2" customFormat="1" ht="45" customHeight="1">
      <c r="A51" s="4">
        <v>48</v>
      </c>
      <c r="B51" s="4" t="s">
        <v>111</v>
      </c>
      <c r="C51" s="4" t="s">
        <v>112</v>
      </c>
      <c r="D51" s="4">
        <v>65</v>
      </c>
      <c r="E51" s="4">
        <v>75</v>
      </c>
      <c r="F51" s="4">
        <v>233</v>
      </c>
      <c r="G51" s="4">
        <v>0</v>
      </c>
      <c r="H51" s="4">
        <v>373</v>
      </c>
      <c r="I51" s="6">
        <f t="shared" si="17"/>
        <v>74.6</v>
      </c>
      <c r="J51" s="6">
        <f t="shared" si="18"/>
        <v>44.76</v>
      </c>
      <c r="K51" s="6">
        <v>85</v>
      </c>
      <c r="L51" s="6">
        <f t="shared" si="12"/>
        <v>25.5</v>
      </c>
      <c r="M51" s="6">
        <v>87.8</v>
      </c>
      <c r="N51" s="6">
        <f t="shared" si="13"/>
        <v>61.459999999999994</v>
      </c>
      <c r="O51" s="6">
        <f t="shared" si="19"/>
        <v>86.96</v>
      </c>
      <c r="P51" s="6">
        <f t="shared" si="20"/>
        <v>34.784</v>
      </c>
      <c r="Q51" s="6">
        <f t="shared" si="21"/>
        <v>79.544</v>
      </c>
      <c r="R51" s="4" t="s">
        <v>110</v>
      </c>
    </row>
    <row r="52" spans="1:18" s="2" customFormat="1" ht="45" customHeight="1">
      <c r="A52" s="4">
        <v>49</v>
      </c>
      <c r="B52" s="4" t="s">
        <v>207</v>
      </c>
      <c r="C52" s="4" t="s">
        <v>113</v>
      </c>
      <c r="D52" s="4">
        <v>67</v>
      </c>
      <c r="E52" s="4">
        <v>74</v>
      </c>
      <c r="F52" s="4">
        <v>222</v>
      </c>
      <c r="G52" s="4">
        <v>0</v>
      </c>
      <c r="H52" s="4">
        <v>363</v>
      </c>
      <c r="I52" s="6">
        <f t="shared" si="17"/>
        <v>72.6</v>
      </c>
      <c r="J52" s="6">
        <f t="shared" si="18"/>
        <v>43.559999999999995</v>
      </c>
      <c r="K52" s="6">
        <v>80</v>
      </c>
      <c r="L52" s="6">
        <f t="shared" si="12"/>
        <v>24</v>
      </c>
      <c r="M52" s="6">
        <v>90.6</v>
      </c>
      <c r="N52" s="6">
        <f t="shared" si="13"/>
        <v>63.419999999999995</v>
      </c>
      <c r="O52" s="6">
        <f t="shared" si="19"/>
        <v>87.41999999999999</v>
      </c>
      <c r="P52" s="6">
        <f t="shared" si="20"/>
        <v>34.967999999999996</v>
      </c>
      <c r="Q52" s="6">
        <f t="shared" si="21"/>
        <v>78.52799999999999</v>
      </c>
      <c r="R52" s="4" t="s">
        <v>110</v>
      </c>
    </row>
    <row r="53" spans="1:18" s="2" customFormat="1" ht="45" customHeight="1">
      <c r="A53" s="4">
        <v>50</v>
      </c>
      <c r="B53" s="4" t="s">
        <v>114</v>
      </c>
      <c r="C53" s="4" t="s">
        <v>115</v>
      </c>
      <c r="D53" s="4">
        <v>55</v>
      </c>
      <c r="E53" s="4">
        <v>76</v>
      </c>
      <c r="F53" s="4">
        <v>228</v>
      </c>
      <c r="G53" s="4">
        <v>0</v>
      </c>
      <c r="H53" s="4">
        <v>359</v>
      </c>
      <c r="I53" s="6">
        <f t="shared" si="17"/>
        <v>71.8</v>
      </c>
      <c r="J53" s="6">
        <f t="shared" si="18"/>
        <v>43.08</v>
      </c>
      <c r="K53" s="6">
        <v>75</v>
      </c>
      <c r="L53" s="6">
        <f t="shared" si="12"/>
        <v>22.5</v>
      </c>
      <c r="M53" s="6">
        <v>94.4</v>
      </c>
      <c r="N53" s="6">
        <f t="shared" si="13"/>
        <v>66.08</v>
      </c>
      <c r="O53" s="6">
        <f t="shared" si="19"/>
        <v>88.58</v>
      </c>
      <c r="P53" s="6">
        <f t="shared" si="20"/>
        <v>35.432</v>
      </c>
      <c r="Q53" s="6">
        <f t="shared" si="21"/>
        <v>78.512</v>
      </c>
      <c r="R53" s="4" t="s">
        <v>110</v>
      </c>
    </row>
    <row r="54" spans="1:18" ht="45" customHeight="1">
      <c r="A54" s="4">
        <v>51</v>
      </c>
      <c r="B54" s="4" t="s">
        <v>116</v>
      </c>
      <c r="C54" s="4" t="s">
        <v>117</v>
      </c>
      <c r="D54" s="4">
        <v>74</v>
      </c>
      <c r="E54" s="4">
        <v>65</v>
      </c>
      <c r="F54" s="4">
        <v>217</v>
      </c>
      <c r="G54" s="4">
        <v>0</v>
      </c>
      <c r="H54" s="4">
        <v>356</v>
      </c>
      <c r="I54" s="6">
        <f t="shared" si="17"/>
        <v>71.2</v>
      </c>
      <c r="J54" s="6">
        <f t="shared" si="18"/>
        <v>42.72</v>
      </c>
      <c r="K54" s="6">
        <v>85</v>
      </c>
      <c r="L54" s="6">
        <f t="shared" si="12"/>
        <v>25.5</v>
      </c>
      <c r="M54" s="6">
        <v>91.2</v>
      </c>
      <c r="N54" s="6">
        <f t="shared" si="13"/>
        <v>63.839999999999996</v>
      </c>
      <c r="O54" s="6">
        <f t="shared" si="19"/>
        <v>89.34</v>
      </c>
      <c r="P54" s="6">
        <f t="shared" si="20"/>
        <v>35.736000000000004</v>
      </c>
      <c r="Q54" s="6">
        <f t="shared" si="21"/>
        <v>78.456</v>
      </c>
      <c r="R54" s="4" t="s">
        <v>110</v>
      </c>
    </row>
    <row r="55" spans="1:18" ht="45" customHeight="1">
      <c r="A55" s="4">
        <v>52</v>
      </c>
      <c r="B55" s="4" t="s">
        <v>118</v>
      </c>
      <c r="C55" s="4" t="s">
        <v>119</v>
      </c>
      <c r="D55" s="4">
        <v>62</v>
      </c>
      <c r="E55" s="4">
        <v>67</v>
      </c>
      <c r="F55" s="4">
        <v>226</v>
      </c>
      <c r="G55" s="4">
        <v>0</v>
      </c>
      <c r="H55" s="4">
        <v>355</v>
      </c>
      <c r="I55" s="6">
        <f t="shared" si="17"/>
        <v>71</v>
      </c>
      <c r="J55" s="6">
        <f t="shared" si="18"/>
        <v>42.6</v>
      </c>
      <c r="K55" s="6">
        <v>75</v>
      </c>
      <c r="L55" s="6">
        <f t="shared" si="12"/>
        <v>22.5</v>
      </c>
      <c r="M55" s="6">
        <v>93.6</v>
      </c>
      <c r="N55" s="6">
        <f t="shared" si="13"/>
        <v>65.52</v>
      </c>
      <c r="O55" s="6">
        <f t="shared" si="19"/>
        <v>88.02</v>
      </c>
      <c r="P55" s="6">
        <f t="shared" si="20"/>
        <v>35.208</v>
      </c>
      <c r="Q55" s="6">
        <f t="shared" si="21"/>
        <v>77.80799999999999</v>
      </c>
      <c r="R55" s="4" t="s">
        <v>110</v>
      </c>
    </row>
    <row r="56" spans="1:18" ht="45" customHeight="1">
      <c r="A56" s="4">
        <v>53</v>
      </c>
      <c r="B56" s="4" t="s">
        <v>209</v>
      </c>
      <c r="C56" s="16" t="s">
        <v>196</v>
      </c>
      <c r="D56" s="4">
        <v>72</v>
      </c>
      <c r="E56" s="4">
        <v>78</v>
      </c>
      <c r="F56" s="4">
        <v>225</v>
      </c>
      <c r="G56" s="4">
        <v>0</v>
      </c>
      <c r="H56" s="4">
        <v>375</v>
      </c>
      <c r="I56" s="6">
        <f t="shared" si="17"/>
        <v>75</v>
      </c>
      <c r="J56" s="6">
        <f t="shared" si="18"/>
        <v>45</v>
      </c>
      <c r="K56" s="6">
        <v>85</v>
      </c>
      <c r="L56" s="6">
        <f t="shared" si="12"/>
        <v>25.5</v>
      </c>
      <c r="M56" s="6">
        <v>80.4</v>
      </c>
      <c r="N56" s="6">
        <f t="shared" si="13"/>
        <v>56.28</v>
      </c>
      <c r="O56" s="6">
        <f t="shared" si="19"/>
        <v>81.78</v>
      </c>
      <c r="P56" s="6">
        <f t="shared" si="20"/>
        <v>32.712</v>
      </c>
      <c r="Q56" s="6">
        <f t="shared" si="21"/>
        <v>77.712</v>
      </c>
      <c r="R56" s="4" t="s">
        <v>110</v>
      </c>
    </row>
    <row r="57" spans="1:18" ht="45" customHeight="1">
      <c r="A57" s="4">
        <v>54</v>
      </c>
      <c r="B57" s="10" t="s">
        <v>120</v>
      </c>
      <c r="C57" s="11" t="s">
        <v>121</v>
      </c>
      <c r="D57" s="4">
        <v>42</v>
      </c>
      <c r="E57" s="4">
        <v>70</v>
      </c>
      <c r="F57" s="4">
        <v>228</v>
      </c>
      <c r="G57" s="12">
        <v>0</v>
      </c>
      <c r="H57" s="4">
        <v>340</v>
      </c>
      <c r="I57" s="13">
        <f t="shared" si="17"/>
        <v>68</v>
      </c>
      <c r="J57" s="13">
        <f t="shared" si="18"/>
        <v>40.8</v>
      </c>
      <c r="K57" s="14">
        <v>90</v>
      </c>
      <c r="L57" s="6">
        <f t="shared" si="12"/>
        <v>27</v>
      </c>
      <c r="M57" s="14">
        <v>90.6</v>
      </c>
      <c r="N57" s="6">
        <f t="shared" si="13"/>
        <v>63.419999999999995</v>
      </c>
      <c r="O57" s="14">
        <f t="shared" si="19"/>
        <v>90.41999999999999</v>
      </c>
      <c r="P57" s="13">
        <f t="shared" si="20"/>
        <v>36.168</v>
      </c>
      <c r="Q57" s="13">
        <f t="shared" si="21"/>
        <v>76.96799999999999</v>
      </c>
      <c r="R57" s="20" t="s">
        <v>199</v>
      </c>
    </row>
    <row r="58" spans="1:18" ht="45" customHeight="1">
      <c r="A58" s="4">
        <v>55</v>
      </c>
      <c r="B58" s="4" t="s">
        <v>122</v>
      </c>
      <c r="C58" s="4" t="s">
        <v>123</v>
      </c>
      <c r="D58" s="4">
        <v>76</v>
      </c>
      <c r="E58" s="4">
        <v>79</v>
      </c>
      <c r="F58" s="4">
        <v>225</v>
      </c>
      <c r="G58" s="4">
        <v>0</v>
      </c>
      <c r="H58" s="4">
        <v>380</v>
      </c>
      <c r="I58" s="6">
        <f aca="true" t="shared" si="22" ref="I58:I63">H58/5</f>
        <v>76</v>
      </c>
      <c r="J58" s="6">
        <f aca="true" t="shared" si="23" ref="J58:J63">I58*0.6</f>
        <v>45.6</v>
      </c>
      <c r="K58" s="6">
        <v>95</v>
      </c>
      <c r="L58" s="6">
        <f t="shared" si="12"/>
        <v>28.5</v>
      </c>
      <c r="M58" s="6">
        <v>94</v>
      </c>
      <c r="N58" s="6">
        <f t="shared" si="13"/>
        <v>65.8</v>
      </c>
      <c r="O58" s="6">
        <f aca="true" t="shared" si="24" ref="O58:O63">K58*0.3+M58*0.7</f>
        <v>94.3</v>
      </c>
      <c r="P58" s="6">
        <f aca="true" t="shared" si="25" ref="P58:P63">O58*0.4</f>
        <v>37.72</v>
      </c>
      <c r="Q58" s="6">
        <f aca="true" t="shared" si="26" ref="Q58:Q63">J58+P58</f>
        <v>83.32</v>
      </c>
      <c r="R58" s="4" t="s">
        <v>124</v>
      </c>
    </row>
    <row r="59" spans="1:18" ht="45" customHeight="1">
      <c r="A59" s="4">
        <v>56</v>
      </c>
      <c r="B59" s="4" t="s">
        <v>208</v>
      </c>
      <c r="C59" s="4" t="s">
        <v>125</v>
      </c>
      <c r="D59" s="4">
        <v>54</v>
      </c>
      <c r="E59" s="4">
        <v>61</v>
      </c>
      <c r="F59" s="4">
        <v>263</v>
      </c>
      <c r="G59" s="4">
        <v>0</v>
      </c>
      <c r="H59" s="4">
        <v>378</v>
      </c>
      <c r="I59" s="6">
        <f t="shared" si="22"/>
        <v>75.6</v>
      </c>
      <c r="J59" s="6">
        <f t="shared" si="23"/>
        <v>45.35999999999999</v>
      </c>
      <c r="K59" s="6">
        <v>76</v>
      </c>
      <c r="L59" s="6">
        <f t="shared" si="12"/>
        <v>22.8</v>
      </c>
      <c r="M59" s="6">
        <v>96</v>
      </c>
      <c r="N59" s="6">
        <f t="shared" si="13"/>
        <v>67.19999999999999</v>
      </c>
      <c r="O59" s="6">
        <f t="shared" si="24"/>
        <v>89.99999999999999</v>
      </c>
      <c r="P59" s="6">
        <f t="shared" si="25"/>
        <v>35.99999999999999</v>
      </c>
      <c r="Q59" s="6">
        <f t="shared" si="26"/>
        <v>81.35999999999999</v>
      </c>
      <c r="R59" s="4" t="s">
        <v>124</v>
      </c>
    </row>
    <row r="60" spans="1:18" ht="45" customHeight="1">
      <c r="A60" s="4">
        <v>57</v>
      </c>
      <c r="B60" s="4" t="s">
        <v>126</v>
      </c>
      <c r="C60" s="4" t="s">
        <v>127</v>
      </c>
      <c r="D60" s="4">
        <v>74</v>
      </c>
      <c r="E60" s="4">
        <v>72</v>
      </c>
      <c r="F60" s="4">
        <v>214</v>
      </c>
      <c r="G60" s="4">
        <v>0</v>
      </c>
      <c r="H60" s="4">
        <v>360</v>
      </c>
      <c r="I60" s="6">
        <f t="shared" si="22"/>
        <v>72</v>
      </c>
      <c r="J60" s="6">
        <f t="shared" si="23"/>
        <v>43.199999999999996</v>
      </c>
      <c r="K60" s="6">
        <v>86</v>
      </c>
      <c r="L60" s="6">
        <f t="shared" si="12"/>
        <v>25.8</v>
      </c>
      <c r="M60" s="6">
        <v>95</v>
      </c>
      <c r="N60" s="6">
        <f t="shared" si="13"/>
        <v>66.5</v>
      </c>
      <c r="O60" s="6">
        <f t="shared" si="24"/>
        <v>92.3</v>
      </c>
      <c r="P60" s="6">
        <f t="shared" si="25"/>
        <v>36.92</v>
      </c>
      <c r="Q60" s="6">
        <f t="shared" si="26"/>
        <v>80.12</v>
      </c>
      <c r="R60" s="4" t="s">
        <v>124</v>
      </c>
    </row>
    <row r="61" spans="1:18" ht="45" customHeight="1">
      <c r="A61" s="4">
        <v>58</v>
      </c>
      <c r="B61" s="4" t="s">
        <v>128</v>
      </c>
      <c r="C61" s="4" t="s">
        <v>129</v>
      </c>
      <c r="D61" s="4">
        <v>68</v>
      </c>
      <c r="E61" s="4">
        <v>68</v>
      </c>
      <c r="F61" s="4">
        <v>222</v>
      </c>
      <c r="G61" s="4">
        <v>0</v>
      </c>
      <c r="H61" s="4">
        <v>358</v>
      </c>
      <c r="I61" s="6">
        <f t="shared" si="22"/>
        <v>71.6</v>
      </c>
      <c r="J61" s="6">
        <f t="shared" si="23"/>
        <v>42.959999999999994</v>
      </c>
      <c r="K61" s="6">
        <v>90</v>
      </c>
      <c r="L61" s="6">
        <f t="shared" si="12"/>
        <v>27</v>
      </c>
      <c r="M61" s="6">
        <v>93</v>
      </c>
      <c r="N61" s="6">
        <f t="shared" si="13"/>
        <v>65.1</v>
      </c>
      <c r="O61" s="6">
        <f t="shared" si="24"/>
        <v>92.1</v>
      </c>
      <c r="P61" s="6">
        <f t="shared" si="25"/>
        <v>36.839999999999996</v>
      </c>
      <c r="Q61" s="6">
        <f t="shared" si="26"/>
        <v>79.79999999999998</v>
      </c>
      <c r="R61" s="4" t="s">
        <v>124</v>
      </c>
    </row>
    <row r="62" spans="1:18" ht="45" customHeight="1">
      <c r="A62" s="4">
        <v>59</v>
      </c>
      <c r="B62" s="4" t="s">
        <v>210</v>
      </c>
      <c r="C62" s="4" t="s">
        <v>130</v>
      </c>
      <c r="D62" s="4">
        <v>57</v>
      </c>
      <c r="E62" s="4">
        <v>65</v>
      </c>
      <c r="F62" s="4">
        <v>218</v>
      </c>
      <c r="G62" s="4">
        <v>0</v>
      </c>
      <c r="H62" s="4">
        <v>340</v>
      </c>
      <c r="I62" s="6">
        <f t="shared" si="22"/>
        <v>68</v>
      </c>
      <c r="J62" s="6">
        <f t="shared" si="23"/>
        <v>40.8</v>
      </c>
      <c r="K62" s="6">
        <v>93</v>
      </c>
      <c r="L62" s="6">
        <f t="shared" si="12"/>
        <v>27.9</v>
      </c>
      <c r="M62" s="6">
        <v>92</v>
      </c>
      <c r="N62" s="6">
        <f t="shared" si="13"/>
        <v>64.39999999999999</v>
      </c>
      <c r="O62" s="6">
        <f t="shared" si="24"/>
        <v>92.29999999999998</v>
      </c>
      <c r="P62" s="6">
        <f t="shared" si="25"/>
        <v>36.919999999999995</v>
      </c>
      <c r="Q62" s="6">
        <f t="shared" si="26"/>
        <v>77.72</v>
      </c>
      <c r="R62" s="4" t="s">
        <v>124</v>
      </c>
    </row>
    <row r="63" spans="1:18" ht="45" customHeight="1">
      <c r="A63" s="4">
        <v>60</v>
      </c>
      <c r="B63" s="4" t="s">
        <v>131</v>
      </c>
      <c r="C63" s="4" t="s">
        <v>132</v>
      </c>
      <c r="D63" s="4">
        <v>80</v>
      </c>
      <c r="E63" s="4">
        <v>76</v>
      </c>
      <c r="F63" s="4">
        <v>228</v>
      </c>
      <c r="G63" s="4">
        <v>0</v>
      </c>
      <c r="H63" s="4">
        <v>384</v>
      </c>
      <c r="I63" s="6">
        <f t="shared" si="22"/>
        <v>76.8</v>
      </c>
      <c r="J63" s="6">
        <f t="shared" si="23"/>
        <v>46.08</v>
      </c>
      <c r="K63" s="6">
        <v>80</v>
      </c>
      <c r="L63" s="6">
        <f t="shared" si="12"/>
        <v>24</v>
      </c>
      <c r="M63" s="6">
        <v>65</v>
      </c>
      <c r="N63" s="6">
        <f t="shared" si="13"/>
        <v>45.5</v>
      </c>
      <c r="O63" s="6">
        <f t="shared" si="24"/>
        <v>69.5</v>
      </c>
      <c r="P63" s="6">
        <f t="shared" si="25"/>
        <v>27.8</v>
      </c>
      <c r="Q63" s="6">
        <f t="shared" si="26"/>
        <v>73.88</v>
      </c>
      <c r="R63" s="4" t="s">
        <v>124</v>
      </c>
    </row>
  </sheetData>
  <sheetProtection/>
  <mergeCells count="1">
    <mergeCell ref="A1:R1"/>
  </mergeCells>
  <printOptions/>
  <pageMargins left="0.590277777777778" right="0" top="0.393055555555556" bottom="0" header="0" footer="0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50" zoomScaleNormal="50" zoomScalePageLayoutView="0" workbookViewId="0" topLeftCell="A1">
      <selection activeCell="A1" sqref="A1:T1"/>
    </sheetView>
  </sheetViews>
  <sheetFormatPr defaultColWidth="9.00390625" defaultRowHeight="15"/>
  <cols>
    <col min="1" max="1" width="8.57421875" style="0" customWidth="1"/>
    <col min="2" max="2" width="12.28125" style="0" customWidth="1"/>
    <col min="3" max="3" width="30.140625" style="0" customWidth="1"/>
    <col min="4" max="5" width="8.57421875" style="0" customWidth="1"/>
    <col min="6" max="7" width="14.140625" style="0" customWidth="1"/>
    <col min="8" max="8" width="16.00390625" style="0" customWidth="1"/>
    <col min="9" max="9" width="24.140625" style="0" customWidth="1"/>
    <col min="10" max="10" width="17.7109375" style="0" customWidth="1"/>
    <col min="11" max="12" width="16.00390625" style="0" customWidth="1"/>
    <col min="13" max="13" width="22.421875" style="0" customWidth="1"/>
    <col min="14" max="14" width="23.421875" style="0" customWidth="1"/>
    <col min="15" max="15" width="28.7109375" style="0" customWidth="1"/>
    <col min="16" max="16" width="31.28125" style="0" customWidth="1"/>
    <col min="17" max="17" width="16.00390625" style="0" customWidth="1"/>
    <col min="18" max="18" width="16.8515625" style="0" customWidth="1"/>
    <col min="19" max="20" width="19.7109375" style="0" customWidth="1"/>
    <col min="21" max="22" width="10.57421875" style="0" customWidth="1"/>
  </cols>
  <sheetData>
    <row r="1" spans="1:28" s="1" customFormat="1" ht="45" customHeight="1">
      <c r="A1" s="22" t="s">
        <v>213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7"/>
      <c r="V1" s="7"/>
      <c r="W1" s="7"/>
      <c r="X1" s="7"/>
      <c r="Y1" s="7"/>
      <c r="Z1" s="7"/>
      <c r="AA1" s="7"/>
      <c r="AB1" s="7"/>
    </row>
    <row r="2" spans="1:20" s="1" customFormat="1" ht="7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3" t="s">
        <v>11</v>
      </c>
      <c r="L2" s="5" t="s">
        <v>12</v>
      </c>
      <c r="M2" s="3" t="s">
        <v>13</v>
      </c>
      <c r="N2" s="3" t="s">
        <v>133</v>
      </c>
      <c r="O2" s="5" t="s">
        <v>134</v>
      </c>
      <c r="P2" s="5" t="s">
        <v>135</v>
      </c>
      <c r="Q2" s="3" t="s">
        <v>15</v>
      </c>
      <c r="R2" s="5" t="s">
        <v>16</v>
      </c>
      <c r="S2" s="3" t="s">
        <v>17</v>
      </c>
      <c r="T2" s="3" t="s">
        <v>18</v>
      </c>
    </row>
    <row r="3" spans="1:20" ht="45" customHeight="1">
      <c r="A3" s="4">
        <v>1</v>
      </c>
      <c r="B3" s="4" t="s">
        <v>136</v>
      </c>
      <c r="C3" s="4" t="s">
        <v>137</v>
      </c>
      <c r="D3" s="4">
        <v>57</v>
      </c>
      <c r="E3" s="4">
        <v>69</v>
      </c>
      <c r="F3" s="4">
        <v>130</v>
      </c>
      <c r="G3" s="4">
        <v>129</v>
      </c>
      <c r="H3" s="4">
        <v>385</v>
      </c>
      <c r="I3" s="6">
        <f aca="true" t="shared" si="0" ref="I3:I17">H3/5</f>
        <v>77</v>
      </c>
      <c r="J3" s="6">
        <f aca="true" t="shared" si="1" ref="J3:J17">I3*0.6</f>
        <v>46.199999999999996</v>
      </c>
      <c r="K3" s="6">
        <v>83</v>
      </c>
      <c r="L3" s="6">
        <f>K3*0.3</f>
        <v>24.9</v>
      </c>
      <c r="M3" s="6">
        <v>95</v>
      </c>
      <c r="N3" s="6" t="s">
        <v>138</v>
      </c>
      <c r="O3" s="6" t="s">
        <v>138</v>
      </c>
      <c r="P3" s="6">
        <f>M3*0.7</f>
        <v>66.5</v>
      </c>
      <c r="Q3" s="6">
        <f>K3*0.3+M3*0.7</f>
        <v>91.4</v>
      </c>
      <c r="R3" s="6">
        <f aca="true" t="shared" si="2" ref="R3:R18">Q3*0.4</f>
        <v>36.56</v>
      </c>
      <c r="S3" s="6">
        <f aca="true" t="shared" si="3" ref="S3:S18">J3+R3</f>
        <v>82.75999999999999</v>
      </c>
      <c r="T3" s="4" t="s">
        <v>139</v>
      </c>
    </row>
    <row r="4" spans="1:20" ht="45" customHeight="1">
      <c r="A4" s="4">
        <v>2</v>
      </c>
      <c r="B4" s="4" t="s">
        <v>140</v>
      </c>
      <c r="C4" s="4" t="s">
        <v>141</v>
      </c>
      <c r="D4" s="4">
        <v>82</v>
      </c>
      <c r="E4" s="4">
        <v>66</v>
      </c>
      <c r="F4" s="4">
        <v>104</v>
      </c>
      <c r="G4" s="4">
        <v>127</v>
      </c>
      <c r="H4" s="4">
        <v>379</v>
      </c>
      <c r="I4" s="6">
        <f t="shared" si="0"/>
        <v>75.8</v>
      </c>
      <c r="J4" s="6">
        <f t="shared" si="1"/>
        <v>45.48</v>
      </c>
      <c r="K4" s="6">
        <v>86</v>
      </c>
      <c r="L4" s="6">
        <f aca="true" t="shared" si="4" ref="L4:L18">K4*0.3</f>
        <v>25.8</v>
      </c>
      <c r="M4" s="6">
        <v>95</v>
      </c>
      <c r="N4" s="6" t="s">
        <v>138</v>
      </c>
      <c r="O4" s="6" t="s">
        <v>138</v>
      </c>
      <c r="P4" s="6">
        <f aca="true" t="shared" si="5" ref="P4:P18">M4*0.7</f>
        <v>66.5</v>
      </c>
      <c r="Q4" s="6">
        <f aca="true" t="shared" si="6" ref="Q4:Q18">K4*0.3+M4*0.7</f>
        <v>92.3</v>
      </c>
      <c r="R4" s="6">
        <f t="shared" si="2"/>
        <v>36.92</v>
      </c>
      <c r="S4" s="6">
        <f t="shared" si="3"/>
        <v>82.4</v>
      </c>
      <c r="T4" s="4" t="s">
        <v>139</v>
      </c>
    </row>
    <row r="5" spans="1:20" ht="45" customHeight="1">
      <c r="A5" s="4">
        <v>3</v>
      </c>
      <c r="B5" s="4" t="s">
        <v>142</v>
      </c>
      <c r="C5" s="4" t="s">
        <v>143</v>
      </c>
      <c r="D5" s="4">
        <v>70</v>
      </c>
      <c r="E5" s="4">
        <v>63</v>
      </c>
      <c r="F5" s="4">
        <v>122</v>
      </c>
      <c r="G5" s="4">
        <v>123</v>
      </c>
      <c r="H5" s="4">
        <v>378</v>
      </c>
      <c r="I5" s="6">
        <f t="shared" si="0"/>
        <v>75.6</v>
      </c>
      <c r="J5" s="6">
        <f t="shared" si="1"/>
        <v>45.35999999999999</v>
      </c>
      <c r="K5" s="6">
        <v>85</v>
      </c>
      <c r="L5" s="6">
        <f t="shared" si="4"/>
        <v>25.5</v>
      </c>
      <c r="M5" s="6">
        <v>94</v>
      </c>
      <c r="N5" s="6" t="s">
        <v>138</v>
      </c>
      <c r="O5" s="6" t="s">
        <v>138</v>
      </c>
      <c r="P5" s="6">
        <f t="shared" si="5"/>
        <v>65.8</v>
      </c>
      <c r="Q5" s="6">
        <f t="shared" si="6"/>
        <v>91.3</v>
      </c>
      <c r="R5" s="6">
        <f t="shared" si="2"/>
        <v>36.52</v>
      </c>
      <c r="S5" s="6">
        <f t="shared" si="3"/>
        <v>81.88</v>
      </c>
      <c r="T5" s="4" t="s">
        <v>139</v>
      </c>
    </row>
    <row r="6" spans="1:20" ht="45" customHeight="1">
      <c r="A6" s="4">
        <v>4</v>
      </c>
      <c r="B6" s="4" t="s">
        <v>144</v>
      </c>
      <c r="C6" s="4" t="s">
        <v>145</v>
      </c>
      <c r="D6" s="4">
        <v>63</v>
      </c>
      <c r="E6" s="4">
        <v>65</v>
      </c>
      <c r="F6" s="4">
        <v>128</v>
      </c>
      <c r="G6" s="4">
        <v>116</v>
      </c>
      <c r="H6" s="4">
        <v>372</v>
      </c>
      <c r="I6" s="6">
        <f t="shared" si="0"/>
        <v>74.4</v>
      </c>
      <c r="J6" s="6">
        <f t="shared" si="1"/>
        <v>44.64</v>
      </c>
      <c r="K6" s="6">
        <v>87</v>
      </c>
      <c r="L6" s="6">
        <f t="shared" si="4"/>
        <v>26.099999999999998</v>
      </c>
      <c r="M6" s="6">
        <v>94</v>
      </c>
      <c r="N6" s="6" t="s">
        <v>138</v>
      </c>
      <c r="O6" s="6" t="s">
        <v>138</v>
      </c>
      <c r="P6" s="6">
        <f t="shared" si="5"/>
        <v>65.8</v>
      </c>
      <c r="Q6" s="6">
        <f t="shared" si="6"/>
        <v>91.89999999999999</v>
      </c>
      <c r="R6" s="6">
        <f t="shared" si="2"/>
        <v>36.76</v>
      </c>
      <c r="S6" s="6">
        <f t="shared" si="3"/>
        <v>81.4</v>
      </c>
      <c r="T6" s="4" t="s">
        <v>139</v>
      </c>
    </row>
    <row r="7" spans="1:20" ht="45" customHeight="1">
      <c r="A7" s="4">
        <v>5</v>
      </c>
      <c r="B7" s="4" t="s">
        <v>146</v>
      </c>
      <c r="C7" s="4" t="s">
        <v>147</v>
      </c>
      <c r="D7" s="4">
        <v>74</v>
      </c>
      <c r="E7" s="4">
        <v>74</v>
      </c>
      <c r="F7" s="4">
        <v>118</v>
      </c>
      <c r="G7" s="4">
        <v>105</v>
      </c>
      <c r="H7" s="4">
        <v>371</v>
      </c>
      <c r="I7" s="6">
        <f t="shared" si="0"/>
        <v>74.2</v>
      </c>
      <c r="J7" s="6">
        <f t="shared" si="1"/>
        <v>44.52</v>
      </c>
      <c r="K7" s="6">
        <v>87</v>
      </c>
      <c r="L7" s="6">
        <f t="shared" si="4"/>
        <v>26.099999999999998</v>
      </c>
      <c r="M7" s="6">
        <v>93</v>
      </c>
      <c r="N7" s="6" t="s">
        <v>138</v>
      </c>
      <c r="O7" s="6" t="s">
        <v>138</v>
      </c>
      <c r="P7" s="6">
        <f t="shared" si="5"/>
        <v>65.1</v>
      </c>
      <c r="Q7" s="6">
        <f t="shared" si="6"/>
        <v>91.19999999999999</v>
      </c>
      <c r="R7" s="6">
        <f t="shared" si="2"/>
        <v>36.48</v>
      </c>
      <c r="S7" s="6">
        <f t="shared" si="3"/>
        <v>81</v>
      </c>
      <c r="T7" s="4" t="s">
        <v>139</v>
      </c>
    </row>
    <row r="8" spans="1:20" ht="45" customHeight="1">
      <c r="A8" s="4">
        <v>6</v>
      </c>
      <c r="B8" s="4" t="s">
        <v>148</v>
      </c>
      <c r="C8" s="4" t="s">
        <v>149</v>
      </c>
      <c r="D8" s="4">
        <v>69</v>
      </c>
      <c r="E8" s="4">
        <v>68</v>
      </c>
      <c r="F8" s="4">
        <v>117</v>
      </c>
      <c r="G8" s="4">
        <v>119</v>
      </c>
      <c r="H8" s="4">
        <v>373</v>
      </c>
      <c r="I8" s="6">
        <f t="shared" si="0"/>
        <v>74.6</v>
      </c>
      <c r="J8" s="6">
        <f t="shared" si="1"/>
        <v>44.76</v>
      </c>
      <c r="K8" s="6">
        <v>83</v>
      </c>
      <c r="L8" s="6">
        <f t="shared" si="4"/>
        <v>24.9</v>
      </c>
      <c r="M8" s="6">
        <v>93</v>
      </c>
      <c r="N8" s="6" t="s">
        <v>138</v>
      </c>
      <c r="O8" s="6" t="s">
        <v>138</v>
      </c>
      <c r="P8" s="6">
        <f t="shared" si="5"/>
        <v>65.1</v>
      </c>
      <c r="Q8" s="6">
        <f t="shared" si="6"/>
        <v>90</v>
      </c>
      <c r="R8" s="6">
        <f t="shared" si="2"/>
        <v>36</v>
      </c>
      <c r="S8" s="6">
        <f t="shared" si="3"/>
        <v>80.75999999999999</v>
      </c>
      <c r="T8" s="4" t="s">
        <v>139</v>
      </c>
    </row>
    <row r="9" spans="1:20" ht="45" customHeight="1">
      <c r="A9" s="4">
        <v>7</v>
      </c>
      <c r="B9" s="4" t="s">
        <v>150</v>
      </c>
      <c r="C9" s="4" t="s">
        <v>151</v>
      </c>
      <c r="D9" s="4">
        <v>46</v>
      </c>
      <c r="E9" s="4">
        <v>64</v>
      </c>
      <c r="F9" s="4">
        <v>129</v>
      </c>
      <c r="G9" s="4">
        <v>132</v>
      </c>
      <c r="H9" s="4">
        <v>371</v>
      </c>
      <c r="I9" s="6">
        <f t="shared" si="0"/>
        <v>74.2</v>
      </c>
      <c r="J9" s="6">
        <f t="shared" si="1"/>
        <v>44.52</v>
      </c>
      <c r="K9" s="6">
        <v>83</v>
      </c>
      <c r="L9" s="6">
        <f t="shared" si="4"/>
        <v>24.9</v>
      </c>
      <c r="M9" s="6">
        <v>93</v>
      </c>
      <c r="N9" s="6" t="s">
        <v>138</v>
      </c>
      <c r="O9" s="6" t="s">
        <v>138</v>
      </c>
      <c r="P9" s="6">
        <f t="shared" si="5"/>
        <v>65.1</v>
      </c>
      <c r="Q9" s="6">
        <f t="shared" si="6"/>
        <v>90</v>
      </c>
      <c r="R9" s="6">
        <f t="shared" si="2"/>
        <v>36</v>
      </c>
      <c r="S9" s="6">
        <f t="shared" si="3"/>
        <v>80.52000000000001</v>
      </c>
      <c r="T9" s="4" t="s">
        <v>139</v>
      </c>
    </row>
    <row r="10" spans="1:20" ht="45" customHeight="1">
      <c r="A10" s="4">
        <v>8</v>
      </c>
      <c r="B10" s="4" t="s">
        <v>152</v>
      </c>
      <c r="C10" s="4" t="s">
        <v>153</v>
      </c>
      <c r="D10" s="4">
        <v>65</v>
      </c>
      <c r="E10" s="4">
        <v>58</v>
      </c>
      <c r="F10" s="4">
        <v>114</v>
      </c>
      <c r="G10" s="4">
        <v>131</v>
      </c>
      <c r="H10" s="4">
        <v>368</v>
      </c>
      <c r="I10" s="6">
        <f t="shared" si="0"/>
        <v>73.6</v>
      </c>
      <c r="J10" s="6">
        <f t="shared" si="1"/>
        <v>44.16</v>
      </c>
      <c r="K10" s="6">
        <v>83</v>
      </c>
      <c r="L10" s="6">
        <f t="shared" si="4"/>
        <v>24.9</v>
      </c>
      <c r="M10" s="6">
        <v>94</v>
      </c>
      <c r="N10" s="6" t="s">
        <v>138</v>
      </c>
      <c r="O10" s="6" t="s">
        <v>138</v>
      </c>
      <c r="P10" s="6">
        <f t="shared" si="5"/>
        <v>65.8</v>
      </c>
      <c r="Q10" s="6">
        <f t="shared" si="6"/>
        <v>90.69999999999999</v>
      </c>
      <c r="R10" s="6">
        <f t="shared" si="2"/>
        <v>36.279999999999994</v>
      </c>
      <c r="S10" s="6">
        <f t="shared" si="3"/>
        <v>80.44</v>
      </c>
      <c r="T10" s="4" t="s">
        <v>139</v>
      </c>
    </row>
    <row r="11" spans="1:20" ht="45" customHeight="1">
      <c r="A11" s="4">
        <v>9</v>
      </c>
      <c r="B11" s="4" t="s">
        <v>154</v>
      </c>
      <c r="C11" s="4" t="s">
        <v>155</v>
      </c>
      <c r="D11" s="4">
        <v>68</v>
      </c>
      <c r="E11" s="4">
        <v>63</v>
      </c>
      <c r="F11" s="4">
        <v>120</v>
      </c>
      <c r="G11" s="4">
        <v>124</v>
      </c>
      <c r="H11" s="4">
        <v>375</v>
      </c>
      <c r="I11" s="6">
        <f t="shared" si="0"/>
        <v>75</v>
      </c>
      <c r="J11" s="6">
        <f t="shared" si="1"/>
        <v>45</v>
      </c>
      <c r="K11" s="6">
        <v>80</v>
      </c>
      <c r="L11" s="6">
        <f t="shared" si="4"/>
        <v>24</v>
      </c>
      <c r="M11" s="6">
        <v>92</v>
      </c>
      <c r="N11" s="6" t="s">
        <v>138</v>
      </c>
      <c r="O11" s="6" t="s">
        <v>138</v>
      </c>
      <c r="P11" s="6">
        <f t="shared" si="5"/>
        <v>64.39999999999999</v>
      </c>
      <c r="Q11" s="6">
        <f t="shared" si="6"/>
        <v>88.39999999999999</v>
      </c>
      <c r="R11" s="6">
        <f t="shared" si="2"/>
        <v>35.36</v>
      </c>
      <c r="S11" s="6">
        <f t="shared" si="3"/>
        <v>80.36</v>
      </c>
      <c r="T11" s="4" t="s">
        <v>139</v>
      </c>
    </row>
    <row r="12" spans="1:20" ht="45" customHeight="1">
      <c r="A12" s="4">
        <v>10</v>
      </c>
      <c r="B12" s="4" t="s">
        <v>156</v>
      </c>
      <c r="C12" s="4" t="s">
        <v>157</v>
      </c>
      <c r="D12" s="4">
        <v>65</v>
      </c>
      <c r="E12" s="4">
        <v>67</v>
      </c>
      <c r="F12" s="4">
        <v>123</v>
      </c>
      <c r="G12" s="4">
        <v>113</v>
      </c>
      <c r="H12" s="4">
        <v>368</v>
      </c>
      <c r="I12" s="6">
        <f t="shared" si="0"/>
        <v>73.6</v>
      </c>
      <c r="J12" s="6">
        <f t="shared" si="1"/>
        <v>44.16</v>
      </c>
      <c r="K12" s="6">
        <v>84</v>
      </c>
      <c r="L12" s="6">
        <f t="shared" si="4"/>
        <v>25.2</v>
      </c>
      <c r="M12" s="6">
        <v>93</v>
      </c>
      <c r="N12" s="6" t="s">
        <v>138</v>
      </c>
      <c r="O12" s="6" t="s">
        <v>138</v>
      </c>
      <c r="P12" s="6">
        <f t="shared" si="5"/>
        <v>65.1</v>
      </c>
      <c r="Q12" s="6">
        <f t="shared" si="6"/>
        <v>90.3</v>
      </c>
      <c r="R12" s="6">
        <f t="shared" si="2"/>
        <v>36.12</v>
      </c>
      <c r="S12" s="6">
        <f t="shared" si="3"/>
        <v>80.28</v>
      </c>
      <c r="T12" s="4" t="s">
        <v>139</v>
      </c>
    </row>
    <row r="13" spans="1:20" ht="45" customHeight="1">
      <c r="A13" s="4">
        <v>11</v>
      </c>
      <c r="B13" s="4" t="s">
        <v>158</v>
      </c>
      <c r="C13" s="4" t="s">
        <v>159</v>
      </c>
      <c r="D13" s="4">
        <v>74</v>
      </c>
      <c r="E13" s="4">
        <v>66</v>
      </c>
      <c r="F13" s="4">
        <v>122</v>
      </c>
      <c r="G13" s="4">
        <v>112</v>
      </c>
      <c r="H13" s="4">
        <v>374</v>
      </c>
      <c r="I13" s="6">
        <f t="shared" si="0"/>
        <v>74.8</v>
      </c>
      <c r="J13" s="6">
        <f t="shared" si="1"/>
        <v>44.879999999999995</v>
      </c>
      <c r="K13" s="6">
        <v>80</v>
      </c>
      <c r="L13" s="6">
        <f t="shared" si="4"/>
        <v>24</v>
      </c>
      <c r="M13" s="6">
        <v>92</v>
      </c>
      <c r="N13" s="6" t="s">
        <v>138</v>
      </c>
      <c r="O13" s="6" t="s">
        <v>138</v>
      </c>
      <c r="P13" s="6">
        <f t="shared" si="5"/>
        <v>64.39999999999999</v>
      </c>
      <c r="Q13" s="6">
        <f t="shared" si="6"/>
        <v>88.39999999999999</v>
      </c>
      <c r="R13" s="6">
        <f t="shared" si="2"/>
        <v>35.36</v>
      </c>
      <c r="S13" s="6">
        <f t="shared" si="3"/>
        <v>80.24</v>
      </c>
      <c r="T13" s="4" t="s">
        <v>139</v>
      </c>
    </row>
    <row r="14" spans="1:20" ht="45" customHeight="1">
      <c r="A14" s="4">
        <v>12</v>
      </c>
      <c r="B14" s="4" t="s">
        <v>160</v>
      </c>
      <c r="C14" s="4" t="s">
        <v>161</v>
      </c>
      <c r="D14" s="4">
        <v>55</v>
      </c>
      <c r="E14" s="4">
        <v>79</v>
      </c>
      <c r="F14" s="4">
        <v>114</v>
      </c>
      <c r="G14" s="4">
        <v>121</v>
      </c>
      <c r="H14" s="4">
        <v>369</v>
      </c>
      <c r="I14" s="6">
        <f t="shared" si="0"/>
        <v>73.8</v>
      </c>
      <c r="J14" s="6">
        <f t="shared" si="1"/>
        <v>44.279999999999994</v>
      </c>
      <c r="K14" s="6">
        <v>82</v>
      </c>
      <c r="L14" s="6">
        <f t="shared" si="4"/>
        <v>24.599999999999998</v>
      </c>
      <c r="M14" s="6">
        <v>93</v>
      </c>
      <c r="N14" s="6" t="s">
        <v>138</v>
      </c>
      <c r="O14" s="6" t="s">
        <v>138</v>
      </c>
      <c r="P14" s="6">
        <f t="shared" si="5"/>
        <v>65.1</v>
      </c>
      <c r="Q14" s="6">
        <f t="shared" si="6"/>
        <v>89.69999999999999</v>
      </c>
      <c r="R14" s="6">
        <f t="shared" si="2"/>
        <v>35.879999999999995</v>
      </c>
      <c r="S14" s="6">
        <f t="shared" si="3"/>
        <v>80.16</v>
      </c>
      <c r="T14" s="4" t="s">
        <v>139</v>
      </c>
    </row>
    <row r="15" spans="1:20" ht="45" customHeight="1">
      <c r="A15" s="4">
        <v>13</v>
      </c>
      <c r="B15" s="4" t="s">
        <v>162</v>
      </c>
      <c r="C15" s="4" t="s">
        <v>163</v>
      </c>
      <c r="D15" s="4">
        <v>70</v>
      </c>
      <c r="E15" s="4">
        <v>76</v>
      </c>
      <c r="F15" s="4">
        <v>118</v>
      </c>
      <c r="G15" s="4">
        <v>113</v>
      </c>
      <c r="H15" s="4">
        <v>377</v>
      </c>
      <c r="I15" s="6">
        <f t="shared" si="0"/>
        <v>75.4</v>
      </c>
      <c r="J15" s="6">
        <f t="shared" si="1"/>
        <v>45.24</v>
      </c>
      <c r="K15" s="6">
        <v>80</v>
      </c>
      <c r="L15" s="6">
        <f t="shared" si="4"/>
        <v>24</v>
      </c>
      <c r="M15" s="6">
        <v>90</v>
      </c>
      <c r="N15" s="6" t="s">
        <v>138</v>
      </c>
      <c r="O15" s="6" t="s">
        <v>138</v>
      </c>
      <c r="P15" s="6">
        <f t="shared" si="5"/>
        <v>62.99999999999999</v>
      </c>
      <c r="Q15" s="6">
        <f t="shared" si="6"/>
        <v>87</v>
      </c>
      <c r="R15" s="6">
        <f t="shared" si="2"/>
        <v>34.800000000000004</v>
      </c>
      <c r="S15" s="6">
        <f t="shared" si="3"/>
        <v>80.04</v>
      </c>
      <c r="T15" s="4" t="s">
        <v>139</v>
      </c>
    </row>
    <row r="16" spans="1:20" ht="45" customHeight="1">
      <c r="A16" s="4">
        <v>14</v>
      </c>
      <c r="B16" s="4" t="s">
        <v>164</v>
      </c>
      <c r="C16" s="4" t="s">
        <v>165</v>
      </c>
      <c r="D16" s="4">
        <v>48</v>
      </c>
      <c r="E16" s="4">
        <v>79</v>
      </c>
      <c r="F16" s="4">
        <v>124</v>
      </c>
      <c r="G16" s="4">
        <v>123</v>
      </c>
      <c r="H16" s="4">
        <v>374</v>
      </c>
      <c r="I16" s="6">
        <f t="shared" si="0"/>
        <v>74.8</v>
      </c>
      <c r="J16" s="6">
        <f t="shared" si="1"/>
        <v>44.879999999999995</v>
      </c>
      <c r="K16" s="6">
        <v>80</v>
      </c>
      <c r="L16" s="6">
        <f t="shared" si="4"/>
        <v>24</v>
      </c>
      <c r="M16" s="6">
        <v>91</v>
      </c>
      <c r="N16" s="6" t="s">
        <v>138</v>
      </c>
      <c r="O16" s="6" t="s">
        <v>138</v>
      </c>
      <c r="P16" s="6">
        <f t="shared" si="5"/>
        <v>63.699999999999996</v>
      </c>
      <c r="Q16" s="6">
        <f t="shared" si="6"/>
        <v>87.69999999999999</v>
      </c>
      <c r="R16" s="6">
        <f t="shared" si="2"/>
        <v>35.08</v>
      </c>
      <c r="S16" s="6">
        <f t="shared" si="3"/>
        <v>79.96</v>
      </c>
      <c r="T16" s="4" t="s">
        <v>139</v>
      </c>
    </row>
    <row r="17" spans="1:20" ht="45" customHeight="1">
      <c r="A17" s="4">
        <v>15</v>
      </c>
      <c r="B17" s="4" t="s">
        <v>166</v>
      </c>
      <c r="C17" s="4" t="s">
        <v>167</v>
      </c>
      <c r="D17" s="4">
        <v>73</v>
      </c>
      <c r="E17" s="4">
        <v>64</v>
      </c>
      <c r="F17" s="4">
        <v>115</v>
      </c>
      <c r="G17" s="4">
        <v>119</v>
      </c>
      <c r="H17" s="4">
        <v>371</v>
      </c>
      <c r="I17" s="6">
        <f t="shared" si="0"/>
        <v>74.2</v>
      </c>
      <c r="J17" s="6">
        <f t="shared" si="1"/>
        <v>44.52</v>
      </c>
      <c r="K17" s="6">
        <v>82</v>
      </c>
      <c r="L17" s="6">
        <f t="shared" si="4"/>
        <v>24.599999999999998</v>
      </c>
      <c r="M17" s="6">
        <v>91</v>
      </c>
      <c r="N17" s="6" t="s">
        <v>138</v>
      </c>
      <c r="O17" s="17" t="s">
        <v>191</v>
      </c>
      <c r="P17" s="6">
        <f t="shared" si="5"/>
        <v>63.699999999999996</v>
      </c>
      <c r="Q17" s="6">
        <f t="shared" si="6"/>
        <v>88.3</v>
      </c>
      <c r="R17" s="6">
        <f t="shared" si="2"/>
        <v>35.32</v>
      </c>
      <c r="S17" s="6">
        <f t="shared" si="3"/>
        <v>79.84</v>
      </c>
      <c r="T17" s="4" t="s">
        <v>139</v>
      </c>
    </row>
    <row r="18" spans="1:20" ht="45" customHeight="1">
      <c r="A18" s="4">
        <v>16</v>
      </c>
      <c r="B18" s="4" t="s">
        <v>189</v>
      </c>
      <c r="C18" s="16" t="s">
        <v>190</v>
      </c>
      <c r="D18" s="4">
        <v>71</v>
      </c>
      <c r="E18" s="4">
        <v>78</v>
      </c>
      <c r="F18" s="4">
        <v>110</v>
      </c>
      <c r="G18" s="4">
        <v>113</v>
      </c>
      <c r="H18" s="4">
        <v>372</v>
      </c>
      <c r="I18" s="6">
        <v>74.4</v>
      </c>
      <c r="J18" s="6">
        <v>44.64</v>
      </c>
      <c r="K18" s="6">
        <v>86</v>
      </c>
      <c r="L18" s="6">
        <f t="shared" si="4"/>
        <v>25.8</v>
      </c>
      <c r="M18" s="6">
        <v>88</v>
      </c>
      <c r="N18" s="6" t="s">
        <v>138</v>
      </c>
      <c r="O18" s="17" t="s">
        <v>191</v>
      </c>
      <c r="P18" s="6">
        <f t="shared" si="5"/>
        <v>61.599999999999994</v>
      </c>
      <c r="Q18" s="6">
        <f t="shared" si="6"/>
        <v>87.39999999999999</v>
      </c>
      <c r="R18" s="6">
        <f t="shared" si="2"/>
        <v>34.96</v>
      </c>
      <c r="S18" s="6">
        <f t="shared" si="3"/>
        <v>79.6</v>
      </c>
      <c r="T18" s="4" t="s">
        <v>139</v>
      </c>
    </row>
    <row r="19" spans="1:20" s="2" customFormat="1" ht="45" customHeight="1">
      <c r="A19" s="4">
        <v>17</v>
      </c>
      <c r="B19" s="4" t="s">
        <v>169</v>
      </c>
      <c r="C19" s="4" t="s">
        <v>170</v>
      </c>
      <c r="D19" s="4">
        <v>57</v>
      </c>
      <c r="E19" s="4">
        <v>0</v>
      </c>
      <c r="F19" s="4">
        <v>0</v>
      </c>
      <c r="G19" s="4">
        <v>127</v>
      </c>
      <c r="H19" s="4">
        <v>184</v>
      </c>
      <c r="I19" s="6">
        <f aca="true" t="shared" si="7" ref="I19:I29">H19/3</f>
        <v>61.333333333333336</v>
      </c>
      <c r="J19" s="6">
        <f aca="true" t="shared" si="8" ref="J19:J29">I19*0.6</f>
        <v>36.8</v>
      </c>
      <c r="K19" s="6">
        <v>85</v>
      </c>
      <c r="L19" s="6">
        <f aca="true" t="shared" si="9" ref="L19:L29">K19*0.3</f>
        <v>25.5</v>
      </c>
      <c r="M19" s="6">
        <v>94</v>
      </c>
      <c r="N19" s="6">
        <v>90</v>
      </c>
      <c r="O19" s="6">
        <f aca="true" t="shared" si="10" ref="O19:O29">(M19+N19)/2</f>
        <v>92</v>
      </c>
      <c r="P19" s="6">
        <f aca="true" t="shared" si="11" ref="P19:P29">O19*0.7</f>
        <v>64.39999999999999</v>
      </c>
      <c r="Q19" s="6">
        <v>89.9</v>
      </c>
      <c r="R19" s="6">
        <v>35.96</v>
      </c>
      <c r="S19" s="6">
        <v>72.76</v>
      </c>
      <c r="T19" s="4" t="s">
        <v>168</v>
      </c>
    </row>
    <row r="20" spans="1:20" s="2" customFormat="1" ht="45" customHeight="1">
      <c r="A20" s="4">
        <v>18</v>
      </c>
      <c r="B20" s="4" t="s">
        <v>171</v>
      </c>
      <c r="C20" s="16" t="s">
        <v>186</v>
      </c>
      <c r="D20" s="4">
        <v>66</v>
      </c>
      <c r="E20" s="4">
        <v>0</v>
      </c>
      <c r="F20" s="4">
        <v>0</v>
      </c>
      <c r="G20" s="4">
        <v>132</v>
      </c>
      <c r="H20" s="4">
        <v>198</v>
      </c>
      <c r="I20" s="6">
        <f t="shared" si="7"/>
        <v>66</v>
      </c>
      <c r="J20" s="6">
        <f t="shared" si="8"/>
        <v>39.6</v>
      </c>
      <c r="K20" s="6">
        <v>80</v>
      </c>
      <c r="L20" s="6">
        <f t="shared" si="9"/>
        <v>24</v>
      </c>
      <c r="M20" s="6">
        <v>80</v>
      </c>
      <c r="N20" s="6">
        <v>85</v>
      </c>
      <c r="O20" s="6">
        <f t="shared" si="10"/>
        <v>82.5</v>
      </c>
      <c r="P20" s="6">
        <f t="shared" si="11"/>
        <v>57.74999999999999</v>
      </c>
      <c r="Q20" s="6">
        <f>L20+P20</f>
        <v>81.75</v>
      </c>
      <c r="R20" s="6">
        <f>Q20*0.4</f>
        <v>32.7</v>
      </c>
      <c r="S20" s="6">
        <f>J20+R20</f>
        <v>72.30000000000001</v>
      </c>
      <c r="T20" s="4" t="s">
        <v>168</v>
      </c>
    </row>
    <row r="21" spans="1:20" s="2" customFormat="1" ht="45" customHeight="1">
      <c r="A21" s="4">
        <v>19</v>
      </c>
      <c r="B21" s="4" t="s">
        <v>172</v>
      </c>
      <c r="C21" s="4" t="s">
        <v>173</v>
      </c>
      <c r="D21" s="4">
        <v>70</v>
      </c>
      <c r="E21" s="4">
        <v>0</v>
      </c>
      <c r="F21" s="4">
        <v>0</v>
      </c>
      <c r="G21" s="4">
        <v>113</v>
      </c>
      <c r="H21" s="4">
        <v>183</v>
      </c>
      <c r="I21" s="6">
        <f t="shared" si="7"/>
        <v>61</v>
      </c>
      <c r="J21" s="6">
        <f t="shared" si="8"/>
        <v>36.6</v>
      </c>
      <c r="K21" s="6">
        <v>85</v>
      </c>
      <c r="L21" s="6">
        <f t="shared" si="9"/>
        <v>25.5</v>
      </c>
      <c r="M21" s="6">
        <v>92</v>
      </c>
      <c r="N21" s="6">
        <v>89</v>
      </c>
      <c r="O21" s="6">
        <f t="shared" si="10"/>
        <v>90.5</v>
      </c>
      <c r="P21" s="6">
        <f t="shared" si="11"/>
        <v>63.349999999999994</v>
      </c>
      <c r="Q21" s="6">
        <v>88.85</v>
      </c>
      <c r="R21" s="6">
        <v>35.54</v>
      </c>
      <c r="S21" s="6">
        <v>72.14</v>
      </c>
      <c r="T21" s="4" t="s">
        <v>168</v>
      </c>
    </row>
    <row r="22" spans="1:20" s="2" customFormat="1" ht="45" customHeight="1">
      <c r="A22" s="4">
        <v>20</v>
      </c>
      <c r="B22" s="4" t="s">
        <v>174</v>
      </c>
      <c r="C22" s="4" t="s">
        <v>175</v>
      </c>
      <c r="D22" s="4">
        <v>55</v>
      </c>
      <c r="E22" s="4">
        <v>0</v>
      </c>
      <c r="F22" s="4">
        <v>0</v>
      </c>
      <c r="G22" s="4">
        <v>143</v>
      </c>
      <c r="H22" s="4">
        <v>198</v>
      </c>
      <c r="I22" s="6">
        <f t="shared" si="7"/>
        <v>66</v>
      </c>
      <c r="J22" s="6">
        <f t="shared" si="8"/>
        <v>39.6</v>
      </c>
      <c r="K22" s="6">
        <v>80</v>
      </c>
      <c r="L22" s="6">
        <f t="shared" si="9"/>
        <v>24</v>
      </c>
      <c r="M22" s="6">
        <v>82</v>
      </c>
      <c r="N22" s="6">
        <v>80</v>
      </c>
      <c r="O22" s="6">
        <f t="shared" si="10"/>
        <v>81</v>
      </c>
      <c r="P22" s="6">
        <f t="shared" si="11"/>
        <v>56.699999999999996</v>
      </c>
      <c r="Q22" s="6">
        <v>80.7</v>
      </c>
      <c r="R22" s="6">
        <v>32.28</v>
      </c>
      <c r="S22" s="6">
        <v>71.88</v>
      </c>
      <c r="T22" s="4" t="s">
        <v>168</v>
      </c>
    </row>
    <row r="23" spans="1:20" s="2" customFormat="1" ht="45" customHeight="1">
      <c r="A23" s="4">
        <v>21</v>
      </c>
      <c r="B23" s="4" t="s">
        <v>176</v>
      </c>
      <c r="C23" s="4">
        <v>101832212334247</v>
      </c>
      <c r="D23" s="4">
        <v>66</v>
      </c>
      <c r="E23" s="4">
        <v>0</v>
      </c>
      <c r="F23" s="4">
        <v>0</v>
      </c>
      <c r="G23" s="4">
        <v>128</v>
      </c>
      <c r="H23" s="4">
        <v>194</v>
      </c>
      <c r="I23" s="6">
        <f t="shared" si="7"/>
        <v>64.66666666666667</v>
      </c>
      <c r="J23" s="6">
        <v>38.8</v>
      </c>
      <c r="K23" s="6">
        <v>80</v>
      </c>
      <c r="L23" s="6">
        <f t="shared" si="9"/>
        <v>24</v>
      </c>
      <c r="M23" s="6">
        <v>81</v>
      </c>
      <c r="N23" s="6">
        <v>79</v>
      </c>
      <c r="O23" s="6">
        <f t="shared" si="10"/>
        <v>80</v>
      </c>
      <c r="P23" s="6">
        <f t="shared" si="11"/>
        <v>56</v>
      </c>
      <c r="Q23" s="6">
        <v>80</v>
      </c>
      <c r="R23" s="6">
        <v>32</v>
      </c>
      <c r="S23" s="6">
        <v>70.8</v>
      </c>
      <c r="T23" s="4" t="s">
        <v>168</v>
      </c>
    </row>
    <row r="24" spans="1:20" s="2" customFormat="1" ht="45" customHeight="1">
      <c r="A24" s="4">
        <v>22</v>
      </c>
      <c r="B24" s="4" t="s">
        <v>211</v>
      </c>
      <c r="C24" s="4" t="s">
        <v>177</v>
      </c>
      <c r="D24" s="4">
        <v>85</v>
      </c>
      <c r="E24" s="4">
        <v>0</v>
      </c>
      <c r="F24" s="4">
        <v>0</v>
      </c>
      <c r="G24" s="4">
        <v>132</v>
      </c>
      <c r="H24" s="4">
        <v>217</v>
      </c>
      <c r="I24" s="6">
        <f t="shared" si="7"/>
        <v>72.33333333333333</v>
      </c>
      <c r="J24" s="6">
        <f t="shared" si="8"/>
        <v>43.4</v>
      </c>
      <c r="K24" s="6">
        <v>75</v>
      </c>
      <c r="L24" s="6">
        <f t="shared" si="9"/>
        <v>22.5</v>
      </c>
      <c r="M24" s="6">
        <v>64</v>
      </c>
      <c r="N24" s="6">
        <v>66</v>
      </c>
      <c r="O24" s="6">
        <f t="shared" si="10"/>
        <v>65</v>
      </c>
      <c r="P24" s="6">
        <f t="shared" si="11"/>
        <v>45.5</v>
      </c>
      <c r="Q24" s="6">
        <v>68</v>
      </c>
      <c r="R24" s="6">
        <v>27.2</v>
      </c>
      <c r="S24" s="6">
        <v>70.6</v>
      </c>
      <c r="T24" s="4" t="s">
        <v>168</v>
      </c>
    </row>
    <row r="25" spans="1:20" s="2" customFormat="1" ht="45" customHeight="1">
      <c r="A25" s="4">
        <v>23</v>
      </c>
      <c r="B25" s="4" t="s">
        <v>178</v>
      </c>
      <c r="C25" s="16" t="s">
        <v>185</v>
      </c>
      <c r="D25" s="4">
        <v>51</v>
      </c>
      <c r="E25" s="4">
        <v>0</v>
      </c>
      <c r="F25" s="4">
        <v>0</v>
      </c>
      <c r="G25" s="4">
        <v>127</v>
      </c>
      <c r="H25" s="4">
        <v>178</v>
      </c>
      <c r="I25" s="6">
        <f t="shared" si="7"/>
        <v>59.333333333333336</v>
      </c>
      <c r="J25" s="6">
        <f t="shared" si="8"/>
        <v>35.6</v>
      </c>
      <c r="K25" s="6">
        <v>79</v>
      </c>
      <c r="L25" s="6">
        <f t="shared" si="9"/>
        <v>23.7</v>
      </c>
      <c r="M25" s="6">
        <v>85</v>
      </c>
      <c r="N25" s="6">
        <v>89</v>
      </c>
      <c r="O25" s="6">
        <f t="shared" si="10"/>
        <v>87</v>
      </c>
      <c r="P25" s="6">
        <f t="shared" si="11"/>
        <v>60.9</v>
      </c>
      <c r="Q25" s="6">
        <f>L25+P25</f>
        <v>84.6</v>
      </c>
      <c r="R25" s="6">
        <f>Q25*0.4</f>
        <v>33.839999999999996</v>
      </c>
      <c r="S25" s="6">
        <f>J25+R25</f>
        <v>69.44</v>
      </c>
      <c r="T25" s="4" t="s">
        <v>168</v>
      </c>
    </row>
    <row r="26" spans="1:20" s="2" customFormat="1" ht="45" customHeight="1">
      <c r="A26" s="4">
        <v>24</v>
      </c>
      <c r="B26" s="4" t="s">
        <v>179</v>
      </c>
      <c r="C26" s="16" t="s">
        <v>187</v>
      </c>
      <c r="D26" s="4">
        <v>69</v>
      </c>
      <c r="E26" s="4">
        <v>0</v>
      </c>
      <c r="F26" s="4">
        <v>0</v>
      </c>
      <c r="G26" s="4">
        <v>113</v>
      </c>
      <c r="H26" s="4">
        <v>182</v>
      </c>
      <c r="I26" s="6">
        <f t="shared" si="7"/>
        <v>60.666666666666664</v>
      </c>
      <c r="J26" s="6">
        <f t="shared" si="8"/>
        <v>36.4</v>
      </c>
      <c r="K26" s="6">
        <v>82</v>
      </c>
      <c r="L26" s="6">
        <f t="shared" si="9"/>
        <v>24.599999999999998</v>
      </c>
      <c r="M26" s="6">
        <v>80</v>
      </c>
      <c r="N26" s="6">
        <v>82</v>
      </c>
      <c r="O26" s="6">
        <f t="shared" si="10"/>
        <v>81</v>
      </c>
      <c r="P26" s="6">
        <f t="shared" si="11"/>
        <v>56.699999999999996</v>
      </c>
      <c r="Q26" s="6">
        <f>L26+P26</f>
        <v>81.3</v>
      </c>
      <c r="R26" s="6">
        <f>Q26*0.4</f>
        <v>32.52</v>
      </c>
      <c r="S26" s="6">
        <f>J26+R26</f>
        <v>68.92</v>
      </c>
      <c r="T26" s="4" t="s">
        <v>168</v>
      </c>
    </row>
    <row r="27" spans="1:20" s="2" customFormat="1" ht="45" customHeight="1">
      <c r="A27" s="4">
        <v>25</v>
      </c>
      <c r="B27" s="4" t="s">
        <v>180</v>
      </c>
      <c r="C27" s="4" t="s">
        <v>181</v>
      </c>
      <c r="D27" s="4">
        <v>65</v>
      </c>
      <c r="E27" s="4">
        <v>0</v>
      </c>
      <c r="F27" s="4">
        <v>0</v>
      </c>
      <c r="G27" s="4">
        <v>137</v>
      </c>
      <c r="H27" s="4">
        <v>202</v>
      </c>
      <c r="I27" s="6">
        <f t="shared" si="7"/>
        <v>67.33333333333333</v>
      </c>
      <c r="J27" s="6">
        <f t="shared" si="8"/>
        <v>40.4</v>
      </c>
      <c r="K27" s="6">
        <v>75</v>
      </c>
      <c r="L27" s="6">
        <f t="shared" si="9"/>
        <v>22.5</v>
      </c>
      <c r="M27" s="6">
        <v>69</v>
      </c>
      <c r="N27" s="6">
        <v>68</v>
      </c>
      <c r="O27" s="6">
        <f t="shared" si="10"/>
        <v>68.5</v>
      </c>
      <c r="P27" s="6">
        <f t="shared" si="11"/>
        <v>47.949999999999996</v>
      </c>
      <c r="Q27" s="6">
        <v>70.45</v>
      </c>
      <c r="R27" s="6">
        <v>28.18</v>
      </c>
      <c r="S27" s="6">
        <v>68.58</v>
      </c>
      <c r="T27" s="4" t="s">
        <v>168</v>
      </c>
    </row>
    <row r="28" spans="1:20" s="2" customFormat="1" ht="45" customHeight="1">
      <c r="A28" s="4">
        <v>26</v>
      </c>
      <c r="B28" s="4" t="s">
        <v>182</v>
      </c>
      <c r="C28" s="16" t="s">
        <v>188</v>
      </c>
      <c r="D28" s="4">
        <v>66</v>
      </c>
      <c r="E28" s="4">
        <v>0</v>
      </c>
      <c r="F28" s="4">
        <v>0</v>
      </c>
      <c r="G28" s="4">
        <v>138</v>
      </c>
      <c r="H28" s="4">
        <v>204</v>
      </c>
      <c r="I28" s="6">
        <f t="shared" si="7"/>
        <v>68</v>
      </c>
      <c r="J28" s="6">
        <f t="shared" si="8"/>
        <v>40.8</v>
      </c>
      <c r="K28" s="6">
        <v>72</v>
      </c>
      <c r="L28" s="6">
        <f t="shared" si="9"/>
        <v>21.599999999999998</v>
      </c>
      <c r="M28" s="6">
        <v>60</v>
      </c>
      <c r="N28" s="6">
        <v>72</v>
      </c>
      <c r="O28" s="6">
        <f t="shared" si="10"/>
        <v>66</v>
      </c>
      <c r="P28" s="6">
        <f t="shared" si="11"/>
        <v>46.199999999999996</v>
      </c>
      <c r="Q28" s="6">
        <f>L28+P28</f>
        <v>67.8</v>
      </c>
      <c r="R28" s="6">
        <f>Q28*0.4</f>
        <v>27.12</v>
      </c>
      <c r="S28" s="6">
        <f>J28+R28</f>
        <v>67.92</v>
      </c>
      <c r="T28" s="4" t="s">
        <v>168</v>
      </c>
    </row>
    <row r="29" spans="1:20" s="2" customFormat="1" ht="45" customHeight="1">
      <c r="A29" s="4">
        <v>27</v>
      </c>
      <c r="B29" s="4" t="s">
        <v>183</v>
      </c>
      <c r="C29" s="4" t="s">
        <v>184</v>
      </c>
      <c r="D29" s="4">
        <v>77</v>
      </c>
      <c r="E29" s="4">
        <v>0</v>
      </c>
      <c r="F29" s="4">
        <v>0</v>
      </c>
      <c r="G29" s="4">
        <v>114</v>
      </c>
      <c r="H29" s="4">
        <v>191</v>
      </c>
      <c r="I29" s="6">
        <f t="shared" si="7"/>
        <v>63.666666666666664</v>
      </c>
      <c r="J29" s="6">
        <f t="shared" si="8"/>
        <v>38.199999999999996</v>
      </c>
      <c r="K29" s="6">
        <v>70</v>
      </c>
      <c r="L29" s="6">
        <f t="shared" si="9"/>
        <v>21</v>
      </c>
      <c r="M29" s="6">
        <v>62</v>
      </c>
      <c r="N29" s="6">
        <v>74</v>
      </c>
      <c r="O29" s="6">
        <f t="shared" si="10"/>
        <v>68</v>
      </c>
      <c r="P29" s="6">
        <f t="shared" si="11"/>
        <v>47.599999999999994</v>
      </c>
      <c r="Q29" s="6">
        <v>68.6</v>
      </c>
      <c r="R29" s="6">
        <v>27.44</v>
      </c>
      <c r="S29" s="6">
        <v>65.64</v>
      </c>
      <c r="T29" s="4" t="s">
        <v>168</v>
      </c>
    </row>
  </sheetData>
  <sheetProtection/>
  <mergeCells count="1">
    <mergeCell ref="A1:T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2021-03-31T06:36:00Z</dcterms:created>
  <dcterms:modified xsi:type="dcterms:W3CDTF">2022-04-24T04:30:49Z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EF98BE4282DB4E7294FEAFED5DBB9420</vt:lpwstr>
  </property>
</Properties>
</file>